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061EFADC-1D49-4B2C-B2DE-C87C12F3BEF3}" xr6:coauthVersionLast="47" xr6:coauthVersionMax="47" xr10:uidLastSave="{00000000-0000-0000-0000-000000000000}"/>
  <bookViews>
    <workbookView xWindow="-108" yWindow="-108" windowWidth="23256" windowHeight="12576" xr2:uid="{3E40B61D-9D12-4918-9997-177D391B279A}"/>
  </bookViews>
  <sheets>
    <sheet name="BONAN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9" i="1"/>
  <c r="B27" i="1"/>
  <c r="B24" i="1"/>
  <c r="B26" i="1"/>
  <c r="B25" i="1"/>
  <c r="B23" i="1"/>
  <c r="B22" i="1"/>
  <c r="B21" i="1"/>
  <c r="B12" i="1"/>
  <c r="B11" i="1"/>
  <c r="B10" i="1"/>
  <c r="B8" i="1"/>
  <c r="B7" i="1"/>
  <c r="B6" i="1"/>
  <c r="B14" i="1" l="1"/>
  <c r="B28" i="1"/>
</calcChain>
</file>

<file path=xl/sharedStrings.xml><?xml version="1.0" encoding="utf-8"?>
<sst xmlns="http://schemas.openxmlformats.org/spreadsheetml/2006/main" count="22" uniqueCount="13">
  <si>
    <t>COSTO LORDO 01/07/2023 - 31/12/2023 - BONANATA FRANCESCHINA</t>
  </si>
  <si>
    <t>DESCRIZIONE</t>
  </si>
  <si>
    <t>VALORE ANNUALE</t>
  </si>
  <si>
    <t>STIPENDIO BASE</t>
  </si>
  <si>
    <t>RETRIBUZIONE DI POSIZIONE</t>
  </si>
  <si>
    <t>MAGGIORAZIONE ART. 4 C. 4</t>
  </si>
  <si>
    <t>IND. VACANZA CONTR. 2019_2021</t>
  </si>
  <si>
    <t>IND. VACANZA CONTR. 2022_2024</t>
  </si>
  <si>
    <t>INDENNITA' UNA TANTUM</t>
  </si>
  <si>
    <t>RATEO 13^</t>
  </si>
  <si>
    <t>COSTO ANNUALE LORDO 2024 - BONANATA FRANCESCHINA</t>
  </si>
  <si>
    <t>RETRIBUZIONE AGG. CONVENZIONE</t>
  </si>
  <si>
    <t>Dal 01/11/2023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</si>
</sst>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&quot;€&quot;\ * #,##0.00_-;\-&quot;€&quot;\ * #,##0.00_-;_-&quot;€&quot;\ * &quot;-&quot;??_-;_-@_-"/>
  </numFmts>
  <fonts count="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center" wrapText="1"/>
    </xf>
    <xf numFmtId="41" fontId="4" fillId="0" borderId="4" xfId="1" applyFont="1" applyFill="1" applyBorder="1" applyAlignment="1">
      <alignment horizontal="center" wrapText="1"/>
    </xf>
    <xf numFmtId="0" fontId="0" fillId="0" borderId="5" xfId="0" applyBorder="1"/>
    <xf numFmtId="164" fontId="1" fillId="0" borderId="6" xfId="1" applyNumberFormat="1" applyFill="1" applyBorder="1"/>
    <xf numFmtId="0" fontId="0" fillId="2" borderId="7" xfId="0" applyFill="1" applyBorder="1"/>
    <xf numFmtId="164" fontId="1" fillId="0" borderId="8" xfId="1" applyNumberFormat="1" applyFill="1" applyBorder="1"/>
    <xf numFmtId="0" fontId="4" fillId="0" borderId="9" xfId="0" applyFont="1" applyBorder="1" applyAlignment="1">
      <alignment horizontal="right"/>
    </xf>
    <xf numFmtId="164" fontId="4" fillId="0" borderId="10" xfId="1" applyNumberFormat="1" applyFont="1" applyFill="1" applyBorder="1"/>
    <xf numFmtId="0" fontId="0" fillId="0" borderId="7" xfId="0" applyBorder="1"/>
    <xf numFmtId="0" fontId="0" fillId="2" borderId="0" xfId="0" applyFill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BF03A-97C2-49F9-92EC-EEF17FFAF0E3}">
  <dimension ref="A1:C28"/>
  <sheetViews>
    <sheetView tabSelected="1" workbookViewId="0">
      <selection activeCell="E11" sqref="E11"/>
    </sheetView>
  </sheetViews>
  <sheetFormatPr defaultColWidth="9.109375" defaultRowHeight="13.2" x14ac:dyDescent="0.25"/>
  <cols>
    <col min="1" max="1" width="47.5546875" customWidth="1"/>
    <col min="2" max="2" width="54.88671875" customWidth="1"/>
    <col min="3" max="3" width="13.5546875" bestFit="1" customWidth="1"/>
  </cols>
  <sheetData>
    <row r="1" spans="1:3" ht="18" thickBot="1" x14ac:dyDescent="0.35">
      <c r="A1" s="1" t="s">
        <v>0</v>
      </c>
      <c r="B1" s="2"/>
    </row>
    <row r="4" spans="1:3" ht="13.8" thickBot="1" x14ac:dyDescent="0.3"/>
    <row r="5" spans="1:3" x14ac:dyDescent="0.25">
      <c r="A5" s="3" t="s">
        <v>1</v>
      </c>
      <c r="B5" s="4" t="s">
        <v>2</v>
      </c>
    </row>
    <row r="6" spans="1:3" x14ac:dyDescent="0.25">
      <c r="A6" s="5" t="s">
        <v>3</v>
      </c>
      <c r="B6" s="6">
        <f>3481.6*6</f>
        <v>20889.599999999999</v>
      </c>
    </row>
    <row r="7" spans="1:3" x14ac:dyDescent="0.25">
      <c r="A7" s="5" t="s">
        <v>4</v>
      </c>
      <c r="B7" s="6">
        <f>2607.7*6</f>
        <v>15646.199999999999</v>
      </c>
    </row>
    <row r="8" spans="1:3" x14ac:dyDescent="0.25">
      <c r="A8" s="11" t="s">
        <v>5</v>
      </c>
      <c r="B8" s="6">
        <f>1112.28*6</f>
        <v>6673.68</v>
      </c>
    </row>
    <row r="9" spans="1:3" x14ac:dyDescent="0.25">
      <c r="A9" s="7" t="s">
        <v>11</v>
      </c>
      <c r="B9" s="8">
        <f>1800.4*2</f>
        <v>3600.8</v>
      </c>
      <c r="C9" s="12" t="s">
        <v>12</v>
      </c>
    </row>
    <row r="10" spans="1:3" x14ac:dyDescent="0.25">
      <c r="A10" s="11" t="s">
        <v>6</v>
      </c>
      <c r="B10" s="8">
        <f>24.37*6</f>
        <v>146.22</v>
      </c>
    </row>
    <row r="11" spans="1:3" x14ac:dyDescent="0.25">
      <c r="A11" s="11" t="s">
        <v>7</v>
      </c>
      <c r="B11" s="8">
        <f>(17.41*6)</f>
        <v>104.46000000000001</v>
      </c>
    </row>
    <row r="12" spans="1:3" x14ac:dyDescent="0.25">
      <c r="A12" s="11" t="s">
        <v>8</v>
      </c>
      <c r="B12" s="8">
        <f>52.22*6</f>
        <v>313.32</v>
      </c>
    </row>
    <row r="13" spans="1:3" x14ac:dyDescent="0.25">
      <c r="A13" s="5" t="s">
        <v>9</v>
      </c>
      <c r="B13" s="6">
        <f>(3481.6+3719.98+1800.4+52.22+24.37+17.41)/365*184</f>
        <v>4585.3707397260268</v>
      </c>
    </row>
    <row r="14" spans="1:3" ht="13.8" thickBot="1" x14ac:dyDescent="0.3">
      <c r="A14" s="9"/>
      <c r="B14" s="10">
        <f>SUM(B6:B13)</f>
        <v>51959.650739726028</v>
      </c>
    </row>
    <row r="15" spans="1:3" ht="13.8" thickBot="1" x14ac:dyDescent="0.3"/>
    <row r="16" spans="1:3" ht="18" thickBot="1" x14ac:dyDescent="0.35">
      <c r="A16" s="1" t="s">
        <v>10</v>
      </c>
      <c r="B16" s="2"/>
    </row>
    <row r="19" spans="1:2" ht="13.8" thickBot="1" x14ac:dyDescent="0.3"/>
    <row r="20" spans="1:2" x14ac:dyDescent="0.25">
      <c r="A20" s="3" t="s">
        <v>1</v>
      </c>
      <c r="B20" s="4" t="s">
        <v>2</v>
      </c>
    </row>
    <row r="21" spans="1:2" x14ac:dyDescent="0.25">
      <c r="A21" s="5" t="s">
        <v>3</v>
      </c>
      <c r="B21" s="6">
        <f>3481.6*12</f>
        <v>41779.199999999997</v>
      </c>
    </row>
    <row r="22" spans="1:2" x14ac:dyDescent="0.25">
      <c r="A22" s="5" t="s">
        <v>4</v>
      </c>
      <c r="B22" s="6">
        <f>2607.7*12</f>
        <v>31292.399999999998</v>
      </c>
    </row>
    <row r="23" spans="1:2" x14ac:dyDescent="0.25">
      <c r="A23" s="11" t="s">
        <v>5</v>
      </c>
      <c r="B23" s="6">
        <f>1112.28*12</f>
        <v>13347.36</v>
      </c>
    </row>
    <row r="24" spans="1:2" x14ac:dyDescent="0.25">
      <c r="A24" s="7" t="s">
        <v>11</v>
      </c>
      <c r="B24" s="8">
        <f>1800.4*12</f>
        <v>21604.800000000003</v>
      </c>
    </row>
    <row r="25" spans="1:2" x14ac:dyDescent="0.25">
      <c r="A25" s="11" t="s">
        <v>6</v>
      </c>
      <c r="B25" s="8">
        <f>24.37*12</f>
        <v>292.44</v>
      </c>
    </row>
    <row r="26" spans="1:2" x14ac:dyDescent="0.25">
      <c r="A26" s="11" t="s">
        <v>7</v>
      </c>
      <c r="B26" s="8">
        <f>(134.06*12)</f>
        <v>1608.72</v>
      </c>
    </row>
    <row r="27" spans="1:2" x14ac:dyDescent="0.25">
      <c r="A27" s="5" t="s">
        <v>9</v>
      </c>
      <c r="B27" s="6">
        <f>3481.6+3719.98+1800.4+24.37+134.06</f>
        <v>9160.41</v>
      </c>
    </row>
    <row r="28" spans="1:2" ht="13.8" thickBot="1" x14ac:dyDescent="0.3">
      <c r="A28" s="9"/>
      <c r="B28" s="10">
        <f>SUM(B21:B27)</f>
        <v>119085.33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BONANATA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dcterms:created xsi:type="dcterms:W3CDTF">2023-08-24T07:25:41Z</dcterms:created>
  <dcterms:modified xsi:type="dcterms:W3CDTF">2024-03-05T14:26:04Z</dcterms:modified>
</cp:coreProperties>
</file>