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13_ncr:1_{2D1C1F12-C086-471F-A545-9C85AEF69140}" xr6:coauthVersionLast="47" xr6:coauthVersionMax="47" xr10:uidLastSave="{00000000-0000-0000-0000-000000000000}"/>
  <bookViews>
    <workbookView xWindow="-108" yWindow="-108" windowWidth="23256" windowHeight="12576" xr2:uid="{F95950E3-5827-49C1-B188-AD70D5A9632E}"/>
  </bookViews>
  <sheets>
    <sheet name="AGG.21.04.2023" sheetId="4" r:id="rId1"/>
    <sheet name="Foglio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4" l="1"/>
  <c r="P23" i="4"/>
  <c r="I22" i="4"/>
  <c r="P22" i="4" s="1"/>
  <c r="F4" i="4"/>
  <c r="P4" i="4" s="1"/>
  <c r="M6" i="4"/>
  <c r="P6" i="4" s="1"/>
  <c r="F7" i="4"/>
  <c r="I7" i="4"/>
  <c r="M7" i="4" s="1"/>
  <c r="I8" i="4"/>
  <c r="M8" i="4" s="1"/>
  <c r="F11" i="4"/>
  <c r="I11" i="4"/>
  <c r="M11" i="4" s="1"/>
  <c r="F14" i="4"/>
  <c r="M14" i="4"/>
  <c r="F16" i="4"/>
  <c r="M16" i="4"/>
  <c r="F18" i="4"/>
  <c r="M18" i="4"/>
  <c r="P18" i="4"/>
  <c r="I21" i="4"/>
  <c r="M21" i="4" s="1"/>
  <c r="P21" i="4" s="1"/>
  <c r="P14" i="4" l="1"/>
  <c r="P11" i="4"/>
  <c r="P16" i="4"/>
  <c r="P7" i="4"/>
  <c r="P27" i="4" s="1"/>
</calcChain>
</file>

<file path=xl/sharedStrings.xml><?xml version="1.0" encoding="utf-8"?>
<sst xmlns="http://schemas.openxmlformats.org/spreadsheetml/2006/main" count="200" uniqueCount="148">
  <si>
    <t>PROGETTO</t>
  </si>
  <si>
    <t>CUP</t>
  </si>
  <si>
    <t>IMPORTO</t>
  </si>
  <si>
    <t>STATO</t>
  </si>
  <si>
    <t>QUOTA FINANZIAMENTO PNRR</t>
  </si>
  <si>
    <t>RUP</t>
  </si>
  <si>
    <t>CODICE PNRR</t>
  </si>
  <si>
    <t>G62E20000110004</t>
  </si>
  <si>
    <t>VECCHIA ISACCO</t>
  </si>
  <si>
    <t>PROGETTI PNRR - SERVIZIO EDILIZIA</t>
  </si>
  <si>
    <t>G62E20000120001</t>
  </si>
  <si>
    <t>CATALFAMO ANGELA</t>
  </si>
  <si>
    <t>G69E20000020001</t>
  </si>
  <si>
    <t>G21B21002130001</t>
  </si>
  <si>
    <t>G41B21003150001</t>
  </si>
  <si>
    <t>DE 2018/99 E DM 217 DEL 15/07/2021</t>
  </si>
  <si>
    <t>SEDE DELL'ISTITUTO SUPERIORE F. GONZAGA DI VIA FLLI LODRINI 32 A CASTIGLIONE DELLE STIVIERE (MN). COMPLETAMENTO ADEGUAMENTO SISMICO. LOTTO "B" SECONDO STRALCIO - CORPO DI FABBRICA B. ESAME ED APPROVAZIONE DEL PROGETTO DEFINITIVO. CUP: G21B21002130001</t>
  </si>
  <si>
    <t>SEDE DELL'ISTITUTO SUPERIORE F. GONZAGA DI VIA FLLI LODRINI 32 A CASTIGLIONE DELLE STIVIERE (MN). COMPLETAMENTO ADEGUAMENTO SISMICO. LOTTO "B" SECONDO STRALCIO - CORPO DI FABBRICA B</t>
  </si>
  <si>
    <t>SEDE DELL'ISITUTO SUPERIORE E.FERMI DI STRADA SPOLVERINE 5 A MANTOVA: ADEGUAMENTO SISMICO DEI PADIGLIONI A STRUTTURA PREFABBRICATA (LOTTI 1, 2, 3 E 4). LOTTO "B"</t>
  </si>
  <si>
    <t>VEZZONI IGOR</t>
  </si>
  <si>
    <t xml:space="preserve">ADEGUAMENTO SISMICO DELLA SEDE DELL’ISTITUTO SUPERIORE A. MANZONI DI VIA MANTOVA N.13 A SUZZARA (MN) - LOTTO 2 </t>
  </si>
  <si>
    <t>DE 2021/187 DEL 14/12/2021</t>
  </si>
  <si>
    <t>DE 	2022/109 DEL 03/08/2022</t>
  </si>
  <si>
    <t>SEDE DEL LICEO SCIENTIFICO BELFIORE DI VIA TIONE 2 A MANTOVA: ADEGUAMENTO SISMICO E RIQUALIFICAZIONE ENERGETICA ESAME ED APPROVAZIONE DEL PROGETTO DEFINITIVO. CUP: G62E20000110004</t>
  </si>
  <si>
    <t>PROGETTO DEFINITIVO DEI LAVORI “SEDE DELL’ISTITUTO SUPERIORE A. MANZONI DI VIA MANTOVA 13 A SUZZARA (MN) ADEGUAMENTO SISMICO – LOTTO 2’”. ESAME ED APPROVAZIONE IN LINEA TECNICACUP PROGETTAZIONE: G54I19000050004CUP LAVORI: G62E20000120001</t>
  </si>
  <si>
    <t>ISTITUTO SUPERIORE E. FERMI DI STRADA SPOLVERINA 5 A MANTOVA: ADEGUAMENTO SISMICO DEI PADIGLIONI A STRUTTURA PREFABBRICATA (LOTTI 1, 2, 3 E 4). 
APPROVAZIONE IN LINEA TECNICA DEL PROGETTO DI FATTIBILITÀ TECNICA ED ECONOMICA, LOTTI "A" E "B", E CANDIDATURA DEL LOTTO "B" A FINANZIAMENTO NELL'AMBITO DEL PROGRAMMA NAZIONALE EDILIZIA SCOLASTICA 2018-2020</t>
  </si>
  <si>
    <t>“RESTAURO E VALORIZZAZIONE DEL GIARDINO DI VILLA STROZZI PRESSO ITAS DI PALIDANO – GONZAGA (MN)” - APPROVAZIONE DEL PROGETTO ESECUTIVO IN LINEA TECNICA E DELLA CANDIDATURA A FINANZIAMENTO NELL’AMBITO DEL PNRR, MISSIONE 1, MISURA 2, INVESTIMENTO 2.3: “PROGRAMMI PER VALORIZZARE L’IDENTITÀ DEI LUOGHI: PARCHI E GIARDINI STORICI” (CUP: G39D220000000006)</t>
  </si>
  <si>
    <t>G39D22000000006</t>
  </si>
  <si>
    <t>RESTAURO E VALORIZZAZIONE DEL GIARDINO DI VILLA STROZZI PRESSO ITAS DI PALIDANO – GONZAGA (MN)</t>
  </si>
  <si>
    <t>DESCRIZIONE OGGETTO DECRETO</t>
  </si>
  <si>
    <t>PROGETTO DEFINITIVO DEI LAVORI “LICEO ARTISTICO "A. DAL PRATO" DI VIA ROMA N. 2 A GUIDIZZOLO (MN). ADEGUAMENTO SISMICO. LOTTO 3”. CUP: G41B21003150001. ESAME ED APPROVAZIONE</t>
  </si>
  <si>
    <t>LIGABUE ANNA</t>
  </si>
  <si>
    <t>RIF. NS. DOC</t>
  </si>
  <si>
    <t xml:space="preserve">DE 2022/16 DEL 14/02/2022 </t>
  </si>
  <si>
    <t xml:space="preserve">DE 2022/40 DEL 10/03/2022 </t>
  </si>
  <si>
    <t>DE 2021/203 del 30/12/2021</t>
  </si>
  <si>
    <t xml:space="preserve">SEDE DEL LICEO ARTISTICO "A. DAL PRATO" DI VIA ROMA N. 2 A GUIDIZZOLO (MN): ADEGUAMENTO SISMICO. LOTTO 3 </t>
  </si>
  <si>
    <t>SEDE DELL’ISTITUTO SUPERIORE F. GONZAGA DI VIA FRATELLI LODRINI 32 A CASTIGLIONE DELLE STIVIERE (MN): ADEGUAMENTO SISMICO. LOTTO “B” 2° STRALCIO – CORPO DI FABBRICA B. APPROVAZIONE DEL PROGETTO DEFINITIVO. CUP: G27B20002940001</t>
  </si>
  <si>
    <t>G27B20002940001</t>
  </si>
  <si>
    <t>DE 2021/94 del 05/08/2021</t>
  </si>
  <si>
    <t>CONFLUITO</t>
  </si>
  <si>
    <t>FERRARI DIEGO</t>
  </si>
  <si>
    <t>?</t>
  </si>
  <si>
    <t>PNRR</t>
  </si>
  <si>
    <t>EDIFICI SCOLASTICI ex L. 23/96: GREGGIATI DI OSTIGLIA (MN). REALIZZAZIONE NUOVA PALESTRA. APPROVAZIONE DEL PROGETTO DI FATTIBILITÀ TECNICA ED ECONOMICA IN LINEA TECNICA.CUP: G51B22000000006</t>
  </si>
  <si>
    <t>NUOVA PALESTRA PER L’ISTITUTO SCOLASTICO “G. GREGGIATI” DI OSTIGLIA (MN), CODICE MECCANOGRAFICO MNIS006003, CUP G51B22000000006</t>
  </si>
  <si>
    <t>DE 2022/17 DEL 14/02/2022</t>
  </si>
  <si>
    <t>G51B22000000006</t>
  </si>
  <si>
    <t>DE 2022/104 DEL 15/07/2022</t>
  </si>
  <si>
    <t>PROGETTO FERMO IN ATTESA DI INDICAZIONE IMPEGNO DA PARTE DELLA REGIONE</t>
  </si>
  <si>
    <t>DE 2021/100 DEL 07/09/2021</t>
  </si>
  <si>
    <t>“RIQUALIFICAZIONE COME CENTRO PER L’IMPIEGO DELLA EX CASERMA CARABINIERI DI VIA BARZIZZA n. 14-16-18 A CASTIGLIONE DELLE STIVIERE (MN)”APPROVAZIONE DEL PROGETTO DI FATTIBILITÀ TECNICA ED ECONOMICA IN LINEA TECNICA.</t>
  </si>
  <si>
    <t xml:space="preserve">RIQUALIFICAZIONE COME CENTRO PER L’IMPIEGO DELLA EX CASERMA CARABINIERI DI VIA BARZIZZA n. 14-16-18 A CASTIGLIONE DELLE STIVIERE (MN) </t>
  </si>
  <si>
    <t>SEDE DEL LICEO SCIENTIFICO BELFIORE DI VIA TIONE 2 A MANTOVA: ADEGUAMENTO SISMICO E RIQUALIFICAZIONE ENERGETICA.</t>
  </si>
  <si>
    <t>LAVORI DI MIGLIORAMENTO SISMICO DELLA SEDE DELL'ISTITUTO SUPERIORE "F. GONZAGA" SITO IN VIA F.LLI LODRINI 32, CASTIGLIONE D/S – 3° STRALCIO - LOTTO B</t>
  </si>
  <si>
    <r>
      <rPr>
        <b/>
        <sz val="11"/>
        <color theme="1"/>
        <rFont val="Calibri"/>
        <family val="2"/>
        <scheme val="minor"/>
      </rPr>
      <t>M4C1I3.3</t>
    </r>
    <r>
      <rPr>
        <sz val="11"/>
        <color theme="1"/>
        <rFont val="Calibri"/>
        <family val="2"/>
        <scheme val="minor"/>
      </rPr>
      <t xml:space="preserve"> (PIANO DI MESSA IN SICUREZZA E RIQUALIFICAZIONE DELL’EDILIZIA SCOLASTICA)</t>
    </r>
  </si>
  <si>
    <r>
      <rPr>
        <b/>
        <sz val="11"/>
        <color theme="1"/>
        <rFont val="Calibri"/>
        <family val="2"/>
        <scheme val="minor"/>
      </rPr>
      <t>M1C3I2.3</t>
    </r>
    <r>
      <rPr>
        <sz val="11"/>
        <color theme="1"/>
        <rFont val="Calibri"/>
        <family val="2"/>
        <scheme val="minor"/>
      </rPr>
      <t xml:space="preserve"> (PARCHI E GIARDINI STORICI)</t>
    </r>
  </si>
  <si>
    <t>PROGETTAZIONE IN CORSO</t>
  </si>
  <si>
    <r>
      <rPr>
        <b/>
        <sz val="11"/>
        <color theme="1"/>
        <rFont val="Calibri"/>
        <family val="2"/>
        <scheme val="minor"/>
      </rPr>
      <t xml:space="preserve">M5C1I1.0 </t>
    </r>
    <r>
      <rPr>
        <sz val="11"/>
        <color theme="1"/>
        <rFont val="Calibri"/>
        <family val="2"/>
        <scheme val="minor"/>
      </rPr>
      <t>(POTENZIAMENTO DEI CENTRI PER L'IMPIEGO - PES)</t>
    </r>
  </si>
  <si>
    <t>G64E21004630002</t>
  </si>
  <si>
    <t>SEDE DEL CENTRO PER L'IMPIEGO DI MANTOVA IN VIA DON MARAGLIO N. 4: AMPLIAMENTO DEGLI SPORTELLI FRONT-OFFICE AL PIANO RIALZATO</t>
  </si>
  <si>
    <t>DE 2021/202 DEL 30/12/2021</t>
  </si>
  <si>
    <t>SEDE DEL CENTRO PER L’IMPIEGO DI MANTOVA: LAVORI DI RIQUALIFICAZIONE DI IMPIANTI DI ILLUMINAZIONE</t>
  </si>
  <si>
    <t>PROGETTI DI POSSIBILE INSERIMENTO NEL PNRR</t>
  </si>
  <si>
    <t>DE 2021/162 DEL 16/11/2021</t>
  </si>
  <si>
    <t>NUOVO IMPORTO PROGETTO</t>
  </si>
  <si>
    <t>QUOTE FINANZIAMENTO</t>
  </si>
  <si>
    <t>DM 192 del 23/06/2021</t>
  </si>
  <si>
    <t>DM 71 del 25/07/2020</t>
  </si>
  <si>
    <t>DM 13 del 08/01/2021</t>
  </si>
  <si>
    <t>Provincia</t>
  </si>
  <si>
    <t>DM 217 del 15/07/2021</t>
  </si>
  <si>
    <t>DM 251 del 21/06/2019 + Provincia</t>
  </si>
  <si>
    <t>DM Interno 07/12/2020</t>
  </si>
  <si>
    <t>DM 505 del 21/06/2022</t>
  </si>
  <si>
    <t xml:space="preserve">PNRR/CONFLUITO </t>
  </si>
  <si>
    <t>G22E20000010001</t>
  </si>
  <si>
    <t>DM 175 del 10/03/2020</t>
  </si>
  <si>
    <t>PROPOSTA DI AGGIUDICAZIONE</t>
  </si>
  <si>
    <t>DE 2021/170 del 30/11/2021</t>
  </si>
  <si>
    <t>“SEDE DELL'ISTITUTO SUPERIORE F. GONZAGA DI VIA FRATELLI LODRINI 32 A 
CASTIGLIONE DELLE STIVIERE [MN] - LOTTO "B", 2° STRALCIO, CORPO DI FABBRICA "D". 
APPROVAZIONE DEL PROGETTO DEFINITIVO-ESECUTIVO.CUP: G22E20000010001.</t>
  </si>
  <si>
    <t xml:space="preserve">INTERVENTO DI ADEGUAMENTO SISMICO DI PALESTRA E AREE ADIACENTI - 2° LOTTO, DELLA SEDE DELL'ISTITUTO SUPERIORE "F. GONZAGA" SITO IN VIA F.LLI LODRINI 32, CASTIGLIONE D/S </t>
  </si>
  <si>
    <t>CAP. USCITA</t>
  </si>
  <si>
    <t>4312/10</t>
  </si>
  <si>
    <t>58149/10</t>
  </si>
  <si>
    <t>58149/60</t>
  </si>
  <si>
    <t>58149/12</t>
  </si>
  <si>
    <t>4312/11</t>
  </si>
  <si>
    <t>57116/15</t>
  </si>
  <si>
    <t>4375/15</t>
  </si>
  <si>
    <t>4375/20</t>
  </si>
  <si>
    <t>57116/20</t>
  </si>
  <si>
    <t>57116/61</t>
  </si>
  <si>
    <t>4375/12</t>
  </si>
  <si>
    <t>57116/60
 57116/10</t>
  </si>
  <si>
    <t>4375/9</t>
  </si>
  <si>
    <t>55196/9</t>
  </si>
  <si>
    <t>55196/61</t>
  </si>
  <si>
    <t xml:space="preserve">
4375/12</t>
  </si>
  <si>
    <t>55196/60
55196/11</t>
  </si>
  <si>
    <t xml:space="preserve">
4375/11</t>
  </si>
  <si>
    <t>4375/8</t>
  </si>
  <si>
    <t>55141/8</t>
  </si>
  <si>
    <t>58149/13</t>
  </si>
  <si>
    <t>58149/63</t>
  </si>
  <si>
    <t>58151/10</t>
  </si>
  <si>
    <t>4375/14</t>
  </si>
  <si>
    <t>58151/60</t>
  </si>
  <si>
    <t>4375/16</t>
  </si>
  <si>
    <t>CAP. ENTR.</t>
  </si>
  <si>
    <t>4395/20</t>
  </si>
  <si>
    <t>57116/21</t>
  </si>
  <si>
    <t>4395/9</t>
  </si>
  <si>
    <t>55196/12</t>
  </si>
  <si>
    <t>4395/8</t>
  </si>
  <si>
    <t>55141/9</t>
  </si>
  <si>
    <t>4395/13</t>
  </si>
  <si>
    <t>58149/14</t>
  </si>
  <si>
    <t>4395/14</t>
  </si>
  <si>
    <t>58151/11</t>
  </si>
  <si>
    <t>4395/15</t>
  </si>
  <si>
    <t>57116/16</t>
  </si>
  <si>
    <t>DM 320/2022</t>
  </si>
  <si>
    <t>DM 318/2022</t>
  </si>
  <si>
    <t xml:space="preserve">ADEGUAMENTO SISMICO DELLA SEDE DELLA SUCCURSALE DELL'ISTITUTO SUPERIORE E. SANFELICE” DI PIAZZA OREFICE A VIADANA. </t>
  </si>
  <si>
    <t>LAVORI AGGIUDICATI</t>
  </si>
  <si>
    <t>PROPOSTA DI AGGIUDICAZIONE LAVORI</t>
  </si>
  <si>
    <t>LAVORI CONCLUSI</t>
  </si>
  <si>
    <t>INCREMENTO FONDO AVVIO OPERE INDIFFERIBILI</t>
  </si>
  <si>
    <t>G63H190006300001</t>
  </si>
  <si>
    <t>G64J22000000002</t>
  </si>
  <si>
    <r>
      <rPr>
        <b/>
        <sz val="11"/>
        <color theme="1"/>
        <rFont val="Calibri"/>
        <family val="2"/>
        <scheme val="minor"/>
      </rPr>
      <t xml:space="preserve">M5C1I1.1 </t>
    </r>
    <r>
      <rPr>
        <sz val="11"/>
        <color theme="1"/>
        <rFont val="Calibri"/>
        <family val="2"/>
        <scheme val="minor"/>
      </rPr>
      <t>(POTENZIAMENTO DEI CENTRI PER L'IMPIEGO - PES)</t>
    </r>
  </si>
  <si>
    <t>-</t>
  </si>
  <si>
    <t xml:space="preserve">DDUO 17438 del 30/11/2022 </t>
  </si>
  <si>
    <t>AGGIUDICAZIONE IN CORSO</t>
  </si>
  <si>
    <t>SEDE DEL CENTRO PER L'IMPIEGO DI MANTOVA: LAVORI DI RIQUALIFICAZIONE DI IMPIANTI DI ILLUMINAZIONE, ESAME ED APPROVAZIONE IN LINEA TECNICA DEL PROGETTO DI FATTIBILITA' TECNICO-ECONOMICA</t>
  </si>
  <si>
    <t>SEDE DEL CENTRO PER L'IMPIEGO DI MANTOVA IN VIA DON MARAGLIO N. 4: AMPLIAMENTO DEGLI SPORTELLI FRONT-OFFICE AL PIANO RIALZATO. APPROVAZIONE DEL PROGETTO DI FATTIBILITÀ TECNICA ED ECONOMICA</t>
  </si>
  <si>
    <t>DDUO n. 8292 del 17/06/2021 + n. 16920 del 02/12/2021</t>
  </si>
  <si>
    <t>ADEGUAMENTO SISMICO DELLA SEDE DELLA SUCCURSALE DELL'ISTITUTO SUPERIORE E. SANFELICE” DI PIAZZA OREFICE A VIADANA.ESAME ED APPROVAZIONE IN LINEA TECNICA DEL PROGETTO DI FATTIBILITÀ TECNICA ED ECONOMICA.CUP: G63H190006300001</t>
  </si>
  <si>
    <t>4375/18</t>
  </si>
  <si>
    <t>4375/17</t>
  </si>
  <si>
    <t>55103/11</t>
  </si>
  <si>
    <t>4382/18</t>
  </si>
  <si>
    <t>55103/15</t>
  </si>
  <si>
    <t>4382/15</t>
  </si>
  <si>
    <t>4395/7</t>
  </si>
  <si>
    <t>59106/7</t>
  </si>
  <si>
    <t>AGGIORNAMENTO DEL 29 maggio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</si>
</sst>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;[Red]\-[$€-2]\ #,##0.00"/>
    <numFmt numFmtId="165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4" fontId="0" fillId="0" borderId="1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9" fontId="1" fillId="0" borderId="1" xfId="1" applyFont="1" applyBorder="1" applyAlignment="1">
      <alignment horizontal="left" vertical="center"/>
    </xf>
    <xf numFmtId="165" fontId="1" fillId="0" borderId="1" xfId="1" applyNumberFormat="1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/>
    </xf>
    <xf numFmtId="0" fontId="0" fillId="0" borderId="0" xfId="0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2" fontId="0" fillId="0" borderId="0" xfId="0" applyNumberFormat="1"/>
    <xf numFmtId="0" fontId="5" fillId="0" borderId="1" xfId="2" applyBorder="1" applyAlignment="1">
      <alignment vertical="center" wrapText="1"/>
    </xf>
    <xf numFmtId="0" fontId="0" fillId="3" borderId="1" xfId="0" applyFill="1" applyBorder="1" applyAlignment="1">
      <alignment vertical="center"/>
    </xf>
    <xf numFmtId="165" fontId="1" fillId="0" borderId="1" xfId="1" applyNumberFormat="1" applyFont="1" applyBorder="1" applyAlignment="1">
      <alignment horizontal="right" vertical="center"/>
    </xf>
    <xf numFmtId="49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9" fontId="1" fillId="3" borderId="1" xfId="1" applyFont="1" applyFill="1" applyBorder="1" applyAlignment="1">
      <alignment horizontal="left" vertical="center"/>
    </xf>
    <xf numFmtId="165" fontId="1" fillId="3" borderId="1" xfId="1" applyNumberFormat="1" applyFont="1" applyFill="1" applyBorder="1" applyAlignment="1">
      <alignment horizontal="left" vertical="center"/>
    </xf>
    <xf numFmtId="165" fontId="1" fillId="3" borderId="0" xfId="1" applyNumberFormat="1" applyFont="1" applyFill="1" applyBorder="1" applyAlignment="1">
      <alignment horizontal="left" vertical="center"/>
    </xf>
    <xf numFmtId="165" fontId="0" fillId="0" borderId="0" xfId="0" applyNumberForma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5" fontId="1" fillId="0" borderId="4" xfId="1" applyNumberFormat="1" applyFont="1" applyBorder="1" applyAlignment="1">
      <alignment horizontal="center" vertical="center"/>
    </xf>
    <xf numFmtId="165" fontId="1" fillId="0" borderId="6" xfId="1" applyNumberFormat="1" applyFont="1" applyBorder="1" applyAlignment="1">
      <alignment horizontal="center" vertical="center"/>
    </xf>
    <xf numFmtId="165" fontId="1" fillId="0" borderId="5" xfId="1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4" xfId="2" applyBorder="1" applyAlignment="1">
      <alignment horizontal="left" vertical="center" wrapText="1"/>
    </xf>
    <xf numFmtId="0" fontId="5" fillId="0" borderId="5" xfId="2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6" xfId="2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vincia.mantova.it/context_bandi.jsp?ID_LINK=1378&amp;area=6&amp;id_context=20743" TargetMode="External"/><Relationship Id="rId3" Type="http://schemas.openxmlformats.org/officeDocument/2006/relationships/hyperlink" Target="https://www.provincia.mantova.it/context_bandi.jsp?ID_LINK=1378&amp;area=6&amp;id_context=21553" TargetMode="External"/><Relationship Id="rId7" Type="http://schemas.openxmlformats.org/officeDocument/2006/relationships/hyperlink" Target="https://www.provincia.mantova.it/context_bandi.jsp?ID_LINK=1378&amp;area=6&amp;id_context=20902" TargetMode="External"/><Relationship Id="rId2" Type="http://schemas.openxmlformats.org/officeDocument/2006/relationships/hyperlink" Target="https://www.provincia.mantova.it/context_bandi.jsp?ID_LINK=1378&amp;area=6&amp;id_context=21550" TargetMode="External"/><Relationship Id="rId1" Type="http://schemas.openxmlformats.org/officeDocument/2006/relationships/hyperlink" Target="https://www.provincia.mantova.it/context_bandi.jsp?ID_LINK=1378&amp;area=6&amp;id_context=21543" TargetMode="External"/><Relationship Id="rId6" Type="http://schemas.openxmlformats.org/officeDocument/2006/relationships/hyperlink" Target="https://www.provincia.mantova.it/context_bandi.jsp?ID_LINK=1378&amp;area=6&amp;id_context=21576" TargetMode="External"/><Relationship Id="rId5" Type="http://schemas.openxmlformats.org/officeDocument/2006/relationships/hyperlink" Target="https://www.provincia.mantova.it/context_bandi.jsp?ID_LINK=1378&amp;area=6&amp;id_context=21558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provincia.mantova.it/context_bandi.jsp?ID_LINK=1378&amp;area=6&amp;id_context=21556" TargetMode="External"/><Relationship Id="rId9" Type="http://schemas.openxmlformats.org/officeDocument/2006/relationships/hyperlink" Target="https://www.provincia.mantova.it/context_bandi.jsp?ID_LINK=1378&amp;area=6&amp;id_context=2199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F328-F0B9-4496-B758-D89937229A6B}">
  <sheetPr>
    <pageSetUpPr fitToPage="1"/>
  </sheetPr>
  <dimension ref="A1:S27"/>
  <sheetViews>
    <sheetView tabSelected="1" topLeftCell="A15" zoomScale="92" zoomScaleNormal="92" workbookViewId="0">
      <selection activeCell="A22" sqref="A22"/>
    </sheetView>
  </sheetViews>
  <sheetFormatPr defaultColWidth="8.88671875" defaultRowHeight="14.4" x14ac:dyDescent="0.3"/>
  <cols>
    <col min="1" max="1" width="61.88671875" style="1" customWidth="1"/>
    <col min="2" max="2" width="19.109375" style="1" bestFit="1" customWidth="1"/>
    <col min="3" max="3" width="18.5546875" style="1" bestFit="1" customWidth="1"/>
    <col min="4" max="4" width="13.88671875" style="21" bestFit="1" customWidth="1"/>
    <col min="5" max="5" width="25.109375" style="1" customWidth="1"/>
    <col min="6" max="6" width="13.88671875" style="21" bestFit="1" customWidth="1"/>
    <col min="7" max="7" width="10.6640625" style="21" bestFit="1" customWidth="1"/>
    <col min="8" max="8" width="12" style="21" bestFit="1" customWidth="1"/>
    <col min="9" max="9" width="29.109375" style="21" bestFit="1" customWidth="1"/>
    <col min="10" max="10" width="17.33203125" style="1" bestFit="1" customWidth="1"/>
    <col min="11" max="11" width="27.109375" style="1" customWidth="1"/>
    <col min="12" max="12" width="4.6640625" style="1" bestFit="1" customWidth="1"/>
    <col min="13" max="13" width="42.33203125" style="1" customWidth="1"/>
    <col min="14" max="14" width="10.109375" style="1" bestFit="1" customWidth="1"/>
    <col min="15" max="15" width="12" style="1" bestFit="1" customWidth="1"/>
    <col min="16" max="16" width="27.5546875" style="1" bestFit="1" customWidth="1"/>
    <col min="17" max="17" width="30.109375" style="1" bestFit="1" customWidth="1"/>
    <col min="18" max="18" width="15.6640625" style="1" customWidth="1"/>
    <col min="19" max="19" width="89.109375" style="1" customWidth="1"/>
    <col min="20" max="16384" width="8.88671875" style="1"/>
  </cols>
  <sheetData>
    <row r="1" spans="1:19" ht="25.8" x14ac:dyDescent="0.3">
      <c r="A1" s="7" t="s">
        <v>9</v>
      </c>
    </row>
    <row r="2" spans="1:19" ht="15.6" x14ac:dyDescent="0.3">
      <c r="A2" s="8" t="s">
        <v>147</v>
      </c>
    </row>
    <row r="3" spans="1:19" x14ac:dyDescent="0.3">
      <c r="A3" s="2" t="s">
        <v>0</v>
      </c>
      <c r="B3" s="2" t="s">
        <v>1</v>
      </c>
      <c r="C3" s="2" t="s">
        <v>5</v>
      </c>
      <c r="D3" s="42" t="s">
        <v>66</v>
      </c>
      <c r="E3" s="43"/>
      <c r="F3" s="2" t="s">
        <v>2</v>
      </c>
      <c r="G3" s="2" t="s">
        <v>109</v>
      </c>
      <c r="H3" s="2" t="s">
        <v>82</v>
      </c>
      <c r="I3" s="2" t="s">
        <v>4</v>
      </c>
      <c r="J3" s="6" t="s">
        <v>75</v>
      </c>
      <c r="K3" s="2" t="s">
        <v>6</v>
      </c>
      <c r="L3" s="42" t="s">
        <v>128</v>
      </c>
      <c r="M3" s="43"/>
      <c r="N3" s="17" t="s">
        <v>109</v>
      </c>
      <c r="O3" s="17" t="s">
        <v>82</v>
      </c>
      <c r="P3" s="17" t="s">
        <v>65</v>
      </c>
      <c r="Q3" s="2" t="s">
        <v>3</v>
      </c>
      <c r="R3" s="2" t="s">
        <v>32</v>
      </c>
      <c r="S3" s="2" t="s">
        <v>29</v>
      </c>
    </row>
    <row r="4" spans="1:19" ht="57.6" x14ac:dyDescent="0.3">
      <c r="A4" s="54" t="s">
        <v>81</v>
      </c>
      <c r="B4" s="46" t="s">
        <v>76</v>
      </c>
      <c r="C4" s="46" t="s">
        <v>19</v>
      </c>
      <c r="D4" s="22">
        <v>874995</v>
      </c>
      <c r="E4" s="9" t="s">
        <v>77</v>
      </c>
      <c r="F4" s="56">
        <f>D4+D5</f>
        <v>1200000</v>
      </c>
      <c r="G4" s="27" t="s">
        <v>83</v>
      </c>
      <c r="H4" s="27" t="s">
        <v>84</v>
      </c>
      <c r="I4" s="25">
        <v>874995</v>
      </c>
      <c r="J4" s="9" t="s">
        <v>40</v>
      </c>
      <c r="K4" s="3" t="s">
        <v>55</v>
      </c>
      <c r="L4" s="29"/>
      <c r="M4" s="16">
        <v>0</v>
      </c>
      <c r="N4" s="27"/>
      <c r="O4" s="27"/>
      <c r="P4" s="16">
        <f>F4+M4</f>
        <v>1200000</v>
      </c>
      <c r="Q4" s="46" t="s">
        <v>78</v>
      </c>
      <c r="R4" s="44" t="s">
        <v>79</v>
      </c>
      <c r="S4" s="44" t="s">
        <v>80</v>
      </c>
    </row>
    <row r="5" spans="1:19" x14ac:dyDescent="0.3">
      <c r="A5" s="55"/>
      <c r="B5" s="47"/>
      <c r="C5" s="47"/>
      <c r="D5" s="22">
        <v>325005</v>
      </c>
      <c r="E5" s="18" t="s">
        <v>70</v>
      </c>
      <c r="F5" s="57"/>
      <c r="G5" s="27"/>
      <c r="H5" s="27" t="s">
        <v>85</v>
      </c>
      <c r="I5" s="25"/>
      <c r="J5" s="30"/>
      <c r="K5" s="28"/>
      <c r="L5" s="29"/>
      <c r="M5" s="16"/>
      <c r="N5" s="27"/>
      <c r="O5" s="27"/>
      <c r="P5" s="16"/>
      <c r="Q5" s="47"/>
      <c r="R5" s="45"/>
      <c r="S5" s="45"/>
    </row>
    <row r="6" spans="1:19" ht="57.6" x14ac:dyDescent="0.3">
      <c r="A6" s="33" t="s">
        <v>54</v>
      </c>
      <c r="B6" s="34" t="s">
        <v>38</v>
      </c>
      <c r="C6" s="4" t="s">
        <v>19</v>
      </c>
      <c r="D6" s="22">
        <v>549016.68999999994</v>
      </c>
      <c r="E6" s="3" t="s">
        <v>68</v>
      </c>
      <c r="F6" s="25">
        <v>549016.68999999994</v>
      </c>
      <c r="G6" s="27" t="s">
        <v>87</v>
      </c>
      <c r="H6" s="22" t="s">
        <v>86</v>
      </c>
      <c r="I6" s="25">
        <v>549016.68999999994</v>
      </c>
      <c r="J6" s="9" t="s">
        <v>40</v>
      </c>
      <c r="K6" s="3" t="s">
        <v>55</v>
      </c>
      <c r="L6" s="15"/>
      <c r="M6" s="16">
        <f>I6*L6</f>
        <v>0</v>
      </c>
      <c r="N6" s="27"/>
      <c r="O6" s="27"/>
      <c r="P6" s="16">
        <f>F6+M6</f>
        <v>549016.68999999994</v>
      </c>
      <c r="Q6" s="4" t="s">
        <v>127</v>
      </c>
      <c r="R6" s="3" t="s">
        <v>39</v>
      </c>
      <c r="S6" s="3" t="s">
        <v>37</v>
      </c>
    </row>
    <row r="7" spans="1:19" ht="60" customHeight="1" x14ac:dyDescent="0.3">
      <c r="A7" s="54" t="s">
        <v>53</v>
      </c>
      <c r="B7" s="44" t="s">
        <v>7</v>
      </c>
      <c r="C7" s="44" t="s">
        <v>8</v>
      </c>
      <c r="D7" s="23">
        <v>4872904.46</v>
      </c>
      <c r="E7" s="3" t="s">
        <v>69</v>
      </c>
      <c r="F7" s="60">
        <f>D7+D8+D9+D10</f>
        <v>6711700.0000000009</v>
      </c>
      <c r="G7" s="27" t="s">
        <v>89</v>
      </c>
      <c r="H7" s="27" t="s">
        <v>88</v>
      </c>
      <c r="I7" s="25">
        <f>D7</f>
        <v>4872904.46</v>
      </c>
      <c r="J7" s="9" t="s">
        <v>40</v>
      </c>
      <c r="K7" s="44" t="s">
        <v>55</v>
      </c>
      <c r="L7" s="15">
        <v>0.1</v>
      </c>
      <c r="M7" s="16">
        <f>I7*L7</f>
        <v>487290.446</v>
      </c>
      <c r="N7" s="27" t="s">
        <v>120</v>
      </c>
      <c r="O7" s="27" t="s">
        <v>121</v>
      </c>
      <c r="P7" s="48">
        <f>F7+M7+M8</f>
        <v>7285801.8230000008</v>
      </c>
      <c r="Q7" s="51" t="s">
        <v>134</v>
      </c>
      <c r="R7" s="65" t="s">
        <v>22</v>
      </c>
      <c r="S7" s="65" t="s">
        <v>23</v>
      </c>
    </row>
    <row r="8" spans="1:19" x14ac:dyDescent="0.3">
      <c r="A8" s="58"/>
      <c r="B8" s="63"/>
      <c r="C8" s="63"/>
      <c r="D8" s="23">
        <v>868113.77</v>
      </c>
      <c r="E8" s="9" t="s">
        <v>67</v>
      </c>
      <c r="F8" s="61"/>
      <c r="G8" s="27" t="s">
        <v>90</v>
      </c>
      <c r="H8" s="27" t="s">
        <v>91</v>
      </c>
      <c r="I8" s="25">
        <f>D8</f>
        <v>868113.77</v>
      </c>
      <c r="J8" s="9" t="s">
        <v>40</v>
      </c>
      <c r="K8" s="45"/>
      <c r="L8" s="15">
        <v>0.1</v>
      </c>
      <c r="M8" s="16">
        <f>I8*L8</f>
        <v>86811.377000000008</v>
      </c>
      <c r="N8" s="27" t="s">
        <v>110</v>
      </c>
      <c r="O8" s="27" t="s">
        <v>111</v>
      </c>
      <c r="P8" s="49"/>
      <c r="Q8" s="52"/>
      <c r="R8" s="66"/>
      <c r="S8" s="66"/>
    </row>
    <row r="9" spans="1:19" x14ac:dyDescent="0.3">
      <c r="A9" s="58"/>
      <c r="B9" s="63"/>
      <c r="C9" s="63"/>
      <c r="D9" s="23">
        <v>587036.12</v>
      </c>
      <c r="E9" s="19" t="s">
        <v>70</v>
      </c>
      <c r="F9" s="61"/>
      <c r="G9" s="27"/>
      <c r="H9" s="27" t="s">
        <v>92</v>
      </c>
      <c r="I9" s="25"/>
      <c r="J9" s="9"/>
      <c r="K9" s="3"/>
      <c r="L9" s="15"/>
      <c r="M9" s="16"/>
      <c r="N9" s="27"/>
      <c r="O9" s="27"/>
      <c r="P9" s="49"/>
      <c r="Q9" s="52"/>
      <c r="R9" s="66"/>
      <c r="S9" s="66"/>
    </row>
    <row r="10" spans="1:19" ht="28.8" x14ac:dyDescent="0.3">
      <c r="A10" s="55"/>
      <c r="B10" s="45"/>
      <c r="C10" s="45"/>
      <c r="D10" s="23">
        <v>383645.65</v>
      </c>
      <c r="E10" s="18" t="s">
        <v>72</v>
      </c>
      <c r="F10" s="61"/>
      <c r="G10" s="31" t="s">
        <v>98</v>
      </c>
      <c r="H10" s="31" t="s">
        <v>94</v>
      </c>
      <c r="I10" s="25"/>
      <c r="J10" s="9"/>
      <c r="K10" s="3"/>
      <c r="L10" s="15"/>
      <c r="M10" s="16"/>
      <c r="N10" s="27"/>
      <c r="O10" s="27"/>
      <c r="P10" s="49"/>
      <c r="Q10" s="53"/>
      <c r="R10" s="67"/>
      <c r="S10" s="67"/>
    </row>
    <row r="11" spans="1:19" ht="57.6" x14ac:dyDescent="0.3">
      <c r="A11" s="54" t="s">
        <v>20</v>
      </c>
      <c r="B11" s="46" t="s">
        <v>10</v>
      </c>
      <c r="C11" s="46" t="s">
        <v>11</v>
      </c>
      <c r="D11" s="23">
        <v>2241359.44</v>
      </c>
      <c r="E11" s="3" t="s">
        <v>71</v>
      </c>
      <c r="F11" s="60">
        <f>D11+D12+D13</f>
        <v>2600000</v>
      </c>
      <c r="G11" s="27" t="s">
        <v>95</v>
      </c>
      <c r="H11" s="27" t="s">
        <v>96</v>
      </c>
      <c r="I11" s="26">
        <f>D11</f>
        <v>2241359.44</v>
      </c>
      <c r="J11" s="9" t="s">
        <v>40</v>
      </c>
      <c r="K11" s="3" t="s">
        <v>55</v>
      </c>
      <c r="L11" s="15">
        <v>0.1</v>
      </c>
      <c r="M11" s="16">
        <f>I11*L11</f>
        <v>224135.94400000002</v>
      </c>
      <c r="N11" s="27" t="s">
        <v>112</v>
      </c>
      <c r="O11" s="27" t="s">
        <v>113</v>
      </c>
      <c r="P11" s="48">
        <f>F11+M11</f>
        <v>2824135.9440000001</v>
      </c>
      <c r="Q11" s="51" t="s">
        <v>134</v>
      </c>
      <c r="R11" s="65" t="s">
        <v>33</v>
      </c>
      <c r="S11" s="65" t="s">
        <v>24</v>
      </c>
    </row>
    <row r="12" spans="1:19" x14ac:dyDescent="0.3">
      <c r="A12" s="58"/>
      <c r="B12" s="59"/>
      <c r="C12" s="59"/>
      <c r="D12" s="23">
        <v>200000</v>
      </c>
      <c r="E12" s="9" t="s">
        <v>70</v>
      </c>
      <c r="F12" s="61"/>
      <c r="G12" s="27"/>
      <c r="H12" s="27" t="s">
        <v>97</v>
      </c>
      <c r="I12" s="26"/>
      <c r="J12" s="9"/>
      <c r="K12" s="3"/>
      <c r="L12" s="15"/>
      <c r="M12" s="16"/>
      <c r="N12" s="27"/>
      <c r="O12" s="27"/>
      <c r="P12" s="49"/>
      <c r="Q12" s="52"/>
      <c r="R12" s="66"/>
      <c r="S12" s="66"/>
    </row>
    <row r="13" spans="1:19" ht="28.8" x14ac:dyDescent="0.3">
      <c r="A13" s="55"/>
      <c r="B13" s="47"/>
      <c r="C13" s="47"/>
      <c r="D13" s="23">
        <v>158640.56</v>
      </c>
      <c r="E13" s="18" t="s">
        <v>72</v>
      </c>
      <c r="F13" s="62"/>
      <c r="G13" s="31" t="s">
        <v>100</v>
      </c>
      <c r="H13" s="31" t="s">
        <v>99</v>
      </c>
      <c r="I13" s="26"/>
      <c r="J13" s="9"/>
      <c r="K13" s="3"/>
      <c r="L13" s="15"/>
      <c r="M13" s="16"/>
      <c r="N13" s="27"/>
      <c r="O13" s="27"/>
      <c r="P13" s="50"/>
      <c r="Q13" s="53"/>
      <c r="R13" s="67"/>
      <c r="S13" s="67"/>
    </row>
    <row r="14" spans="1:19" ht="57.6" x14ac:dyDescent="0.3">
      <c r="A14" s="54" t="s">
        <v>18</v>
      </c>
      <c r="B14" s="46" t="s">
        <v>12</v>
      </c>
      <c r="C14" s="46" t="s">
        <v>11</v>
      </c>
      <c r="D14" s="22">
        <v>2033000</v>
      </c>
      <c r="E14" s="3" t="s">
        <v>71</v>
      </c>
      <c r="F14" s="56">
        <f>D14+D15</f>
        <v>2200000</v>
      </c>
      <c r="G14" s="27" t="s">
        <v>101</v>
      </c>
      <c r="H14" s="27" t="s">
        <v>102</v>
      </c>
      <c r="I14" s="25">
        <v>2033000</v>
      </c>
      <c r="J14" s="10" t="s">
        <v>40</v>
      </c>
      <c r="K14" s="3" t="s">
        <v>55</v>
      </c>
      <c r="L14" s="15">
        <v>0.1</v>
      </c>
      <c r="M14" s="16">
        <f>I14*L14</f>
        <v>203300</v>
      </c>
      <c r="N14" s="27" t="s">
        <v>114</v>
      </c>
      <c r="O14" s="27" t="s">
        <v>115</v>
      </c>
      <c r="P14" s="48">
        <f>F14+M14</f>
        <v>2403300</v>
      </c>
      <c r="Q14" s="51" t="s">
        <v>134</v>
      </c>
      <c r="R14" s="65" t="s">
        <v>15</v>
      </c>
      <c r="S14" s="65" t="s">
        <v>25</v>
      </c>
    </row>
    <row r="15" spans="1:19" x14ac:dyDescent="0.3">
      <c r="A15" s="55"/>
      <c r="B15" s="47"/>
      <c r="C15" s="47"/>
      <c r="D15" s="22">
        <v>167000</v>
      </c>
      <c r="E15" s="3" t="s">
        <v>73</v>
      </c>
      <c r="F15" s="64"/>
      <c r="G15" s="27">
        <v>2146</v>
      </c>
      <c r="H15" s="27">
        <v>20388</v>
      </c>
      <c r="I15" s="25"/>
      <c r="J15" s="10"/>
      <c r="K15" s="3"/>
      <c r="L15" s="15"/>
      <c r="M15" s="16"/>
      <c r="N15" s="27"/>
      <c r="O15" s="27"/>
      <c r="P15" s="50"/>
      <c r="Q15" s="53"/>
      <c r="R15" s="67"/>
      <c r="S15" s="67"/>
    </row>
    <row r="16" spans="1:19" ht="57.6" x14ac:dyDescent="0.3">
      <c r="A16" s="54" t="s">
        <v>17</v>
      </c>
      <c r="B16" s="46" t="s">
        <v>13</v>
      </c>
      <c r="C16" s="46" t="s">
        <v>19</v>
      </c>
      <c r="D16" s="22">
        <v>1037356.96</v>
      </c>
      <c r="E16" s="3" t="s">
        <v>71</v>
      </c>
      <c r="F16" s="60">
        <f>D16+D17</f>
        <v>1137356.96</v>
      </c>
      <c r="G16" s="27" t="s">
        <v>93</v>
      </c>
      <c r="H16" s="27" t="s">
        <v>103</v>
      </c>
      <c r="I16" s="25">
        <v>1037356.96</v>
      </c>
      <c r="J16" s="10" t="s">
        <v>40</v>
      </c>
      <c r="K16" s="3" t="s">
        <v>55</v>
      </c>
      <c r="L16" s="15">
        <v>0.1</v>
      </c>
      <c r="M16" s="16">
        <f>I16*L16</f>
        <v>103735.696</v>
      </c>
      <c r="N16" s="27" t="s">
        <v>116</v>
      </c>
      <c r="O16" s="27" t="s">
        <v>117</v>
      </c>
      <c r="P16" s="48">
        <f>F16+M16</f>
        <v>1241092.656</v>
      </c>
      <c r="Q16" s="51" t="s">
        <v>125</v>
      </c>
      <c r="R16" s="65" t="s">
        <v>21</v>
      </c>
      <c r="S16" s="65" t="s">
        <v>16</v>
      </c>
    </row>
    <row r="17" spans="1:19" x14ac:dyDescent="0.3">
      <c r="A17" s="55"/>
      <c r="B17" s="47"/>
      <c r="C17" s="47"/>
      <c r="D17" s="22">
        <v>100000</v>
      </c>
      <c r="E17" s="20" t="s">
        <v>70</v>
      </c>
      <c r="F17" s="62"/>
      <c r="G17" s="27"/>
      <c r="H17" s="27" t="s">
        <v>104</v>
      </c>
      <c r="I17" s="25"/>
      <c r="J17" s="10"/>
      <c r="K17" s="3"/>
      <c r="L17" s="15"/>
      <c r="M17" s="16"/>
      <c r="N17" s="27"/>
      <c r="O17" s="27"/>
      <c r="P17" s="50"/>
      <c r="Q17" s="53"/>
      <c r="R17" s="67"/>
      <c r="S17" s="67"/>
    </row>
    <row r="18" spans="1:19" ht="57.6" x14ac:dyDescent="0.3">
      <c r="A18" s="54" t="s">
        <v>36</v>
      </c>
      <c r="B18" s="46" t="s">
        <v>14</v>
      </c>
      <c r="C18" s="46" t="s">
        <v>31</v>
      </c>
      <c r="D18" s="22">
        <v>1100000</v>
      </c>
      <c r="E18" s="3" t="s">
        <v>71</v>
      </c>
      <c r="F18" s="60">
        <f>D18+D19</f>
        <v>1500000</v>
      </c>
      <c r="G18" s="27" t="s">
        <v>106</v>
      </c>
      <c r="H18" s="27" t="s">
        <v>105</v>
      </c>
      <c r="I18" s="25">
        <v>1100000</v>
      </c>
      <c r="J18" s="10" t="s">
        <v>40</v>
      </c>
      <c r="K18" s="3" t="s">
        <v>55</v>
      </c>
      <c r="L18" s="15">
        <v>0.1</v>
      </c>
      <c r="M18" s="16">
        <f>I18*L18</f>
        <v>110000</v>
      </c>
      <c r="N18" s="27" t="s">
        <v>118</v>
      </c>
      <c r="O18" s="27" t="s">
        <v>119</v>
      </c>
      <c r="P18" s="48">
        <f>F18+M18</f>
        <v>1610000</v>
      </c>
      <c r="Q18" s="51" t="s">
        <v>126</v>
      </c>
      <c r="R18" s="65" t="s">
        <v>35</v>
      </c>
      <c r="S18" s="65" t="s">
        <v>30</v>
      </c>
    </row>
    <row r="19" spans="1:19" x14ac:dyDescent="0.3">
      <c r="A19" s="55"/>
      <c r="B19" s="47"/>
      <c r="C19" s="47"/>
      <c r="D19" s="22">
        <v>400000</v>
      </c>
      <c r="E19" s="20" t="s">
        <v>70</v>
      </c>
      <c r="F19" s="62"/>
      <c r="G19" s="27"/>
      <c r="H19" s="27" t="s">
        <v>107</v>
      </c>
      <c r="I19" s="25"/>
      <c r="J19" s="10"/>
      <c r="K19" s="3"/>
      <c r="L19" s="15"/>
      <c r="M19" s="16"/>
      <c r="N19" s="27"/>
      <c r="O19" s="27"/>
      <c r="P19" s="50"/>
      <c r="Q19" s="53"/>
      <c r="R19" s="67"/>
      <c r="S19" s="67"/>
    </row>
    <row r="20" spans="1:19" ht="57.6" x14ac:dyDescent="0.3">
      <c r="A20" s="33" t="s">
        <v>28</v>
      </c>
      <c r="B20" s="1" t="s">
        <v>27</v>
      </c>
      <c r="C20" s="4" t="s">
        <v>11</v>
      </c>
      <c r="D20" s="22">
        <v>2000000</v>
      </c>
      <c r="E20" s="3" t="s">
        <v>74</v>
      </c>
      <c r="F20" s="25">
        <v>2000000</v>
      </c>
      <c r="G20" s="27" t="s">
        <v>108</v>
      </c>
      <c r="H20" s="27">
        <v>59104</v>
      </c>
      <c r="I20" s="25">
        <v>2000000</v>
      </c>
      <c r="J20" s="1" t="s">
        <v>43</v>
      </c>
      <c r="K20" s="3" t="s">
        <v>56</v>
      </c>
      <c r="L20" s="38"/>
      <c r="M20" s="39"/>
      <c r="N20" s="37"/>
      <c r="O20" s="37"/>
      <c r="P20" s="40">
        <v>2000000</v>
      </c>
      <c r="Q20" s="4" t="s">
        <v>125</v>
      </c>
      <c r="R20" s="3" t="s">
        <v>34</v>
      </c>
      <c r="S20" s="3" t="s">
        <v>26</v>
      </c>
    </row>
    <row r="21" spans="1:19" ht="57.6" x14ac:dyDescent="0.3">
      <c r="A21" s="3" t="s">
        <v>124</v>
      </c>
      <c r="B21" s="34" t="s">
        <v>129</v>
      </c>
      <c r="C21" s="4" t="s">
        <v>31</v>
      </c>
      <c r="D21" s="22">
        <v>2000000</v>
      </c>
      <c r="E21" s="3" t="s">
        <v>123</v>
      </c>
      <c r="F21" s="25">
        <v>2000000</v>
      </c>
      <c r="G21" s="36" t="s">
        <v>139</v>
      </c>
      <c r="H21" s="37">
        <v>59106</v>
      </c>
      <c r="I21" s="25">
        <f>D21</f>
        <v>2000000</v>
      </c>
      <c r="J21" s="4" t="s">
        <v>43</v>
      </c>
      <c r="K21" s="3" t="s">
        <v>55</v>
      </c>
      <c r="L21" s="15">
        <v>0.1</v>
      </c>
      <c r="M21" s="16">
        <f>I21*L21</f>
        <v>200000</v>
      </c>
      <c r="N21" s="34" t="s">
        <v>145</v>
      </c>
      <c r="O21" s="34" t="s">
        <v>146</v>
      </c>
      <c r="P21" s="16">
        <f>F21+M21</f>
        <v>2200000</v>
      </c>
      <c r="Q21" s="4" t="s">
        <v>57</v>
      </c>
      <c r="R21" s="3" t="s">
        <v>48</v>
      </c>
      <c r="S21" s="3" t="s">
        <v>138</v>
      </c>
    </row>
    <row r="22" spans="1:19" ht="57.6" x14ac:dyDescent="0.3">
      <c r="A22" s="33" t="s">
        <v>45</v>
      </c>
      <c r="B22" s="34" t="s">
        <v>47</v>
      </c>
      <c r="C22" s="4" t="s">
        <v>41</v>
      </c>
      <c r="D22" s="22">
        <v>2100000</v>
      </c>
      <c r="E22" s="3" t="s">
        <v>122</v>
      </c>
      <c r="F22" s="25">
        <v>2100000</v>
      </c>
      <c r="G22" s="37" t="s">
        <v>140</v>
      </c>
      <c r="H22" s="37">
        <v>59105</v>
      </c>
      <c r="I22" s="25">
        <f>D22</f>
        <v>2100000</v>
      </c>
      <c r="J22" s="1" t="s">
        <v>43</v>
      </c>
      <c r="K22" s="3" t="s">
        <v>55</v>
      </c>
      <c r="L22" s="4"/>
      <c r="M22" s="35" t="s">
        <v>132</v>
      </c>
      <c r="N22" s="27" t="s">
        <v>132</v>
      </c>
      <c r="O22" s="27" t="s">
        <v>132</v>
      </c>
      <c r="P22" s="16">
        <f>I22</f>
        <v>2100000</v>
      </c>
      <c r="Q22" s="4" t="s">
        <v>57</v>
      </c>
      <c r="R22" s="3" t="s">
        <v>46</v>
      </c>
      <c r="S22" s="3" t="s">
        <v>44</v>
      </c>
    </row>
    <row r="23" spans="1:19" ht="43.2" x14ac:dyDescent="0.3">
      <c r="A23" s="3" t="s">
        <v>60</v>
      </c>
      <c r="B23" s="4" t="s">
        <v>59</v>
      </c>
      <c r="C23" s="4" t="s">
        <v>8</v>
      </c>
      <c r="D23" s="22">
        <v>650000</v>
      </c>
      <c r="E23" s="10" t="s">
        <v>137</v>
      </c>
      <c r="F23" s="25">
        <v>650000</v>
      </c>
      <c r="G23" s="36" t="s">
        <v>142</v>
      </c>
      <c r="H23" s="36" t="s">
        <v>141</v>
      </c>
      <c r="I23" s="25">
        <v>650000</v>
      </c>
      <c r="J23" s="4" t="s">
        <v>40</v>
      </c>
      <c r="K23" s="3" t="s">
        <v>131</v>
      </c>
      <c r="L23" s="4"/>
      <c r="M23" s="27" t="s">
        <v>132</v>
      </c>
      <c r="N23" s="27" t="s">
        <v>132</v>
      </c>
      <c r="O23" s="27" t="s">
        <v>132</v>
      </c>
      <c r="P23" s="16">
        <f>I23</f>
        <v>650000</v>
      </c>
      <c r="Q23" s="4" t="s">
        <v>57</v>
      </c>
      <c r="R23" s="3" t="s">
        <v>61</v>
      </c>
      <c r="S23" s="3" t="s">
        <v>136</v>
      </c>
    </row>
    <row r="24" spans="1:19" ht="43.2" x14ac:dyDescent="0.3">
      <c r="A24" s="3" t="s">
        <v>62</v>
      </c>
      <c r="B24" s="4" t="s">
        <v>130</v>
      </c>
      <c r="C24" s="4" t="s">
        <v>8</v>
      </c>
      <c r="D24" s="22">
        <v>290358.88</v>
      </c>
      <c r="E24" s="10" t="s">
        <v>133</v>
      </c>
      <c r="F24" s="25">
        <v>290358.88</v>
      </c>
      <c r="G24" s="36" t="s">
        <v>144</v>
      </c>
      <c r="H24" s="36" t="s">
        <v>143</v>
      </c>
      <c r="I24" s="25">
        <v>290358.88</v>
      </c>
      <c r="J24" s="4" t="s">
        <v>40</v>
      </c>
      <c r="K24" s="3" t="s">
        <v>131</v>
      </c>
      <c r="L24" s="4"/>
      <c r="M24" s="27" t="s">
        <v>132</v>
      </c>
      <c r="N24" s="27" t="s">
        <v>132</v>
      </c>
      <c r="O24" s="27" t="s">
        <v>132</v>
      </c>
      <c r="P24" s="16">
        <f>I24</f>
        <v>290358.88</v>
      </c>
      <c r="Q24" s="4" t="s">
        <v>57</v>
      </c>
      <c r="R24" s="3" t="s">
        <v>64</v>
      </c>
      <c r="S24" s="3" t="s">
        <v>135</v>
      </c>
    </row>
    <row r="25" spans="1:19" x14ac:dyDescent="0.3">
      <c r="A25" s="13" t="s">
        <v>63</v>
      </c>
      <c r="B25" s="11"/>
      <c r="C25" s="11"/>
      <c r="D25" s="24"/>
      <c r="E25" s="14"/>
      <c r="F25" s="24"/>
      <c r="G25" s="24"/>
      <c r="H25" s="24"/>
      <c r="I25" s="24"/>
      <c r="J25" s="11"/>
      <c r="K25" s="11"/>
      <c r="L25" s="11"/>
      <c r="M25" s="11"/>
      <c r="N25" s="11"/>
      <c r="O25" s="11"/>
      <c r="P25" s="11"/>
      <c r="Q25" s="11"/>
      <c r="R25" s="12"/>
      <c r="S25" s="12"/>
    </row>
    <row r="26" spans="1:19" ht="43.2" x14ac:dyDescent="0.3">
      <c r="A26" s="3" t="s">
        <v>52</v>
      </c>
      <c r="B26" s="4"/>
      <c r="C26" s="4" t="s">
        <v>19</v>
      </c>
      <c r="D26" s="25"/>
      <c r="E26" s="5"/>
      <c r="F26" s="25">
        <v>2500000</v>
      </c>
      <c r="G26" s="25"/>
      <c r="H26" s="25"/>
      <c r="I26" s="27"/>
      <c r="J26" s="4" t="s">
        <v>42</v>
      </c>
      <c r="K26" s="3" t="s">
        <v>58</v>
      </c>
      <c r="L26" s="4"/>
      <c r="M26" s="4"/>
      <c r="N26" s="4"/>
      <c r="O26" s="4"/>
      <c r="P26" s="4"/>
      <c r="Q26" s="3" t="s">
        <v>49</v>
      </c>
      <c r="R26" s="3" t="s">
        <v>50</v>
      </c>
      <c r="S26" s="3" t="s">
        <v>51</v>
      </c>
    </row>
    <row r="27" spans="1:19" x14ac:dyDescent="0.3">
      <c r="P27" s="41">
        <f>SUM(P4:P26)</f>
        <v>24353705.992999997</v>
      </c>
    </row>
  </sheetData>
  <mergeCells count="50">
    <mergeCell ref="Q16:Q17"/>
    <mergeCell ref="R16:R17"/>
    <mergeCell ref="S16:S17"/>
    <mergeCell ref="Q18:Q19"/>
    <mergeCell ref="R18:R19"/>
    <mergeCell ref="S18:S19"/>
    <mergeCell ref="Q14:Q15"/>
    <mergeCell ref="R7:R10"/>
    <mergeCell ref="S7:S10"/>
    <mergeCell ref="R11:R13"/>
    <mergeCell ref="S11:S13"/>
    <mergeCell ref="R14:R15"/>
    <mergeCell ref="S14:S15"/>
    <mergeCell ref="F18:F19"/>
    <mergeCell ref="P18:P19"/>
    <mergeCell ref="A18:A19"/>
    <mergeCell ref="B18:B19"/>
    <mergeCell ref="C18:C19"/>
    <mergeCell ref="A14:A15"/>
    <mergeCell ref="B14:B15"/>
    <mergeCell ref="C14:C15"/>
    <mergeCell ref="F14:F15"/>
    <mergeCell ref="P14:P15"/>
    <mergeCell ref="F16:F17"/>
    <mergeCell ref="A16:A17"/>
    <mergeCell ref="B16:B17"/>
    <mergeCell ref="C16:C17"/>
    <mergeCell ref="P16:P17"/>
    <mergeCell ref="A11:A13"/>
    <mergeCell ref="B11:B13"/>
    <mergeCell ref="C11:C13"/>
    <mergeCell ref="F11:F13"/>
    <mergeCell ref="F7:F10"/>
    <mergeCell ref="A7:A10"/>
    <mergeCell ref="B7:B10"/>
    <mergeCell ref="C7:C10"/>
    <mergeCell ref="C4:C5"/>
    <mergeCell ref="B4:B5"/>
    <mergeCell ref="A4:A5"/>
    <mergeCell ref="R4:R5"/>
    <mergeCell ref="F4:F5"/>
    <mergeCell ref="D3:E3"/>
    <mergeCell ref="K7:K8"/>
    <mergeCell ref="S4:S5"/>
    <mergeCell ref="Q4:Q5"/>
    <mergeCell ref="P11:P13"/>
    <mergeCell ref="L3:M3"/>
    <mergeCell ref="P7:P10"/>
    <mergeCell ref="Q7:Q10"/>
    <mergeCell ref="Q11:Q13"/>
  </mergeCells>
  <hyperlinks>
    <hyperlink ref="A16:A17" r:id="rId1" display="SEDE DELL'ISTITUTO SUPERIORE F. GONZAGA DI VIA FLLI LODRINI 32 A CASTIGLIONE DELLE STIVIERE (MN). COMPLETAMENTO ADEGUAMENTO SISMICO. LOTTO &quot;B&quot; SECONDO STRALCIO - CORPO DI FABBRICA B" xr:uid="{002323E0-CA15-4623-AB83-33CD71DA1DA8}"/>
    <hyperlink ref="A18:A19" r:id="rId2" display="SEDE DEL LICEO ARTISTICO &quot;A. DAL PRATO&quot; DI VIA ROMA N. 2 A GUIDIZZOLO (MN): ADEGUAMENTO SISMICO. LOTTO 3 " xr:uid="{8C6A93DD-E349-430B-A589-98FF4957F691}"/>
    <hyperlink ref="A7:A10" r:id="rId3" display="SEDE DEL LICEO SCIENTIFICO BELFIORE DI VIA TIONE 2 A MANTOVA: ADEGUAMENTO SISMICO E RIQUALIFICAZIONE ENERGETICA." xr:uid="{E74E8F1C-F02E-48FA-9EB3-05C5C735E7ED}"/>
    <hyperlink ref="A11:A13" r:id="rId4" display="ADEGUAMENTO SISMICO DELLA SEDE DELL’ISTITUTO SUPERIORE A. MANZONI DI VIA MANTOVA N.13 A SUZZARA (MN) - LOTTO 2 " xr:uid="{6185F32E-EE2E-477B-8562-DE39154412CE}"/>
    <hyperlink ref="A14:A15" r:id="rId5" display="SEDE DELL'ISITUTO SUPERIORE E.FERMI DI STRADA SPOLVERINE 5 A MANTOVA: ADEGUAMENTO SISMICO DEI PADIGLIONI A STRUTTURA PREFABBRICATA (LOTTI 1, 2, 3 E 4). LOTTO &quot;B&quot;" xr:uid="{40FCCFA8-8CCC-42E7-8AAA-8941339FFAD1}"/>
    <hyperlink ref="A20" r:id="rId6" xr:uid="{D3F076AA-D39C-456E-AEE4-9EFC5FCDF11F}"/>
    <hyperlink ref="A4:A5" r:id="rId7" display="INTERVENTO DI ADEGUAMENTO SISMICO DI PALESTRA E AREE ADIACENTI - 2° LOTTO, DELLA SEDE DELL'ISTITUTO SUPERIORE &quot;F. GONZAGA&quot; SITO IN VIA F.LLI LODRINI 32, CASTIGLIONE D/S " xr:uid="{97E4EE3D-E219-4BFB-BF0B-4E2E1F8F5490}"/>
    <hyperlink ref="A6" r:id="rId8" xr:uid="{58F23E13-2B51-4862-8B83-27580F9FCEFC}"/>
    <hyperlink ref="A22" r:id="rId9" xr:uid="{EA1DEAAA-B534-42A4-B55B-E555DDF5FA95}"/>
  </hyperlinks>
  <pageMargins left="0.7" right="0.7" top="0.75" bottom="0.75" header="0.3" footer="0.3"/>
  <pageSetup paperSize="8" scale="40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8E527-7ADA-46B1-B57C-C3D7FCFC7EA2}">
  <dimension ref="A1"/>
  <sheetViews>
    <sheetView workbookViewId="0">
      <selection activeCell="E32" sqref="E32"/>
    </sheetView>
  </sheetViews>
  <sheetFormatPr defaultRowHeight="14.4" x14ac:dyDescent="0.3"/>
  <cols>
    <col min="1" max="1" width="24.6640625" style="32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AGG.21.04.2023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Mazzoni</dc:creator>
  <cp:lastModifiedBy>Alessandra Ferrari</cp:lastModifiedBy>
  <cp:lastPrinted>2023-05-29T07:38:15Z</cp:lastPrinted>
  <dcterms:created xsi:type="dcterms:W3CDTF">2022-08-12T06:24:10Z</dcterms:created>
  <dcterms:modified xsi:type="dcterms:W3CDTF">2023-06-08T14:20:50Z</dcterms:modified>
</cp:coreProperties>
</file>