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tabRatio="426" activeTab="0"/>
  </bookViews>
  <sheets>
    <sheet name="Alienazioni" sheetId="1" r:id="rId1"/>
  </sheets>
  <definedNames>
    <definedName name="_xlnm.Print_Area" localSheetId="0">'Alienazioni'!$A$1:$L$56</definedName>
  </definedNames>
  <calcPr fullCalcOnLoad="1"/>
</workbook>
</file>

<file path=xl/sharedStrings.xml><?xml version="1.0" encoding="utf-8"?>
<sst xmlns="http://schemas.openxmlformats.org/spreadsheetml/2006/main" count="263" uniqueCount="145">
  <si>
    <t>COMUNE</t>
  </si>
  <si>
    <t>FG</t>
  </si>
  <si>
    <t>MAPPALE</t>
  </si>
  <si>
    <t>UBICAZIONE</t>
  </si>
  <si>
    <t>NOTE</t>
  </si>
  <si>
    <t>MANTOVA</t>
  </si>
  <si>
    <t>SUPERFICIE      mq</t>
  </si>
  <si>
    <t>TERRENO</t>
  </si>
  <si>
    <t>ROVERBELLA</t>
  </si>
  <si>
    <t>MARMIROLO</t>
  </si>
  <si>
    <t>VIADANA</t>
  </si>
  <si>
    <t>DESCRIZIONE</t>
  </si>
  <si>
    <t>REVERE</t>
  </si>
  <si>
    <t>SERMIDE</t>
  </si>
  <si>
    <t>CASERMA CARABINIERI</t>
  </si>
  <si>
    <t>CASTIGLIONE D/S</t>
  </si>
  <si>
    <t>6541 m³</t>
  </si>
  <si>
    <t>PRATO</t>
  </si>
  <si>
    <t xml:space="preserve">STIME PROVVISORIE VALORE  € </t>
  </si>
  <si>
    <t>Seminativo Irr.</t>
  </si>
  <si>
    <t>Sailetto - SUZZARA</t>
  </si>
  <si>
    <t>60 sub 301-302</t>
  </si>
  <si>
    <t>RELITTO STRADALE</t>
  </si>
  <si>
    <t>RODIGO</t>
  </si>
  <si>
    <t>PALCO SOCIALE</t>
  </si>
  <si>
    <t>Piazza I. Balbo n 15</t>
  </si>
  <si>
    <t xml:space="preserve">AREA CORTIVA Viale Rimembranze </t>
  </si>
  <si>
    <t>TERRENO PALAZZO TE</t>
  </si>
  <si>
    <t xml:space="preserve">Via Dante Alighieri n.  6 </t>
  </si>
  <si>
    <t>Viale della Rinascita n . 6</t>
  </si>
  <si>
    <t xml:space="preserve">50 sub 2  </t>
  </si>
  <si>
    <r>
      <t xml:space="preserve">D/3 </t>
    </r>
    <r>
      <rPr>
        <sz val="10"/>
        <rFont val="Arial"/>
        <family val="2"/>
      </rPr>
      <t>- Palco Identificato: N° 1 - II ORD. - SX, N° Posto S201</t>
    </r>
  </si>
  <si>
    <t xml:space="preserve">Cessione a titolo Gratuito al Comune di Mantova </t>
  </si>
  <si>
    <t>CONSISTENZA CATASTALE</t>
  </si>
  <si>
    <t>DESCRIZIONE CATASTALE</t>
  </si>
  <si>
    <t>Valore da definire</t>
  </si>
  <si>
    <t>BOSCO CEDUO</t>
  </si>
  <si>
    <t>511 - 845</t>
  </si>
  <si>
    <t>STIMA DEFINITIVA, VALORE   €</t>
  </si>
  <si>
    <t>MARCARIA</t>
  </si>
  <si>
    <t>CAVRIANA</t>
  </si>
  <si>
    <t>IMMOBILI DA CEDERE GRATUITAMENTE AI COMUNI</t>
  </si>
  <si>
    <t>MONZAMBANO</t>
  </si>
  <si>
    <t>Cessione a titolo gratuito al Comune di Viadana</t>
  </si>
  <si>
    <t>RONCOFERRARO</t>
  </si>
  <si>
    <t>Bosco Ceduo</t>
  </si>
  <si>
    <t>CLASSE</t>
  </si>
  <si>
    <t>Relitto Stradale</t>
  </si>
  <si>
    <t>PALAZZO DEL PLENIPOTENZIARIO</t>
  </si>
  <si>
    <t>COMPLESSI IMMOBILIARI</t>
  </si>
  <si>
    <t>TERRENI, RELIQUATI, ALTRO</t>
  </si>
  <si>
    <r>
      <t xml:space="preserve">Vendita a trattativa privata
</t>
    </r>
    <r>
      <rPr>
        <b/>
        <sz val="10"/>
        <color indexed="20"/>
        <rFont val="Arial"/>
        <family val="2"/>
      </rPr>
      <t>(fondo con unico confinante)</t>
    </r>
  </si>
  <si>
    <t>Cessione al Comune di Viadana per Campo da rugby</t>
  </si>
  <si>
    <t>471 - 604</t>
  </si>
  <si>
    <t>Prato</t>
  </si>
  <si>
    <r>
      <t xml:space="preserve">Vendita a mezzo asta pubblica
</t>
    </r>
    <r>
      <rPr>
        <b/>
        <sz val="10"/>
        <color indexed="20"/>
        <rFont val="Arial"/>
        <family val="2"/>
      </rPr>
      <t xml:space="preserve">(Attualmente occupato dalla Stazione C.C. )   </t>
    </r>
    <r>
      <rPr>
        <sz val="10"/>
        <rFont val="Arial"/>
        <family val="0"/>
      </rPr>
      <t xml:space="preserve">
</t>
    </r>
    <r>
      <rPr>
        <b/>
        <sz val="10"/>
        <rFont val="Arial"/>
        <family val="2"/>
      </rPr>
      <t xml:space="preserve">Stima Aprile 2012                  </t>
    </r>
    <r>
      <rPr>
        <b/>
        <sz val="10"/>
        <color indexed="20"/>
        <rFont val="Arial"/>
        <family val="2"/>
      </rPr>
      <t xml:space="preserve"> </t>
    </r>
  </si>
  <si>
    <r>
      <t xml:space="preserve">Vendita a mezzo asta pubblica
</t>
    </r>
    <r>
      <rPr>
        <b/>
        <sz val="10"/>
        <color indexed="20"/>
        <rFont val="Arial"/>
        <family val="2"/>
      </rPr>
      <t>(Attualmente occupato dalla Stazione C.C. )</t>
    </r>
    <r>
      <rPr>
        <sz val="10"/>
        <color indexed="20"/>
        <rFont val="Arial"/>
        <family val="2"/>
      </rPr>
      <t xml:space="preserve">  </t>
    </r>
    <r>
      <rPr>
        <sz val="10"/>
        <rFont val="Arial"/>
        <family val="0"/>
      </rPr>
      <t xml:space="preserve"> 
</t>
    </r>
    <r>
      <rPr>
        <b/>
        <sz val="10"/>
        <rFont val="Arial"/>
        <family val="2"/>
      </rPr>
      <t>Stima Aprile 2012</t>
    </r>
  </si>
  <si>
    <r>
      <t xml:space="preserve">Vendita a mezzo asta pubblica
</t>
    </r>
    <r>
      <rPr>
        <b/>
        <sz val="10"/>
        <color indexed="20"/>
        <rFont val="Arial"/>
        <family val="2"/>
      </rPr>
      <t xml:space="preserve">  </t>
    </r>
    <r>
      <rPr>
        <sz val="10"/>
        <rFont val="Arial"/>
        <family val="0"/>
      </rPr>
      <t xml:space="preserve">         </t>
    </r>
    <r>
      <rPr>
        <b/>
        <sz val="10"/>
        <color indexed="20"/>
        <rFont val="Arial"/>
        <family val="2"/>
      </rPr>
      <t xml:space="preserve"> </t>
    </r>
  </si>
  <si>
    <r>
      <t xml:space="preserve">Cessione al Comune di Mantova   </t>
    </r>
    <r>
      <rPr>
        <b/>
        <sz val="10"/>
        <color indexed="20"/>
        <rFont val="Arial"/>
        <family val="2"/>
      </rPr>
      <t xml:space="preserve">                      </t>
    </r>
  </si>
  <si>
    <t>515-554-557-565</t>
  </si>
  <si>
    <t>Seminativo Irr. - Rel.Acque Esenti</t>
  </si>
  <si>
    <t>294-299-302-306-311-314-317</t>
  </si>
  <si>
    <t>Seminativo - Pascolo</t>
  </si>
  <si>
    <t>98 - 102</t>
  </si>
  <si>
    <t>Seminativo - Relitto Stradale</t>
  </si>
  <si>
    <t>Pioppeto</t>
  </si>
  <si>
    <t>ASOLA</t>
  </si>
  <si>
    <t>208-206-217-200-226-215-193-189-186-213-182-178-174-170-166-163-161-158-155-152-149-142-140</t>
  </si>
  <si>
    <t>TERRENI</t>
  </si>
  <si>
    <t>SABBIONETA</t>
  </si>
  <si>
    <t>Sem.Arborato Vigneto Sem.Irrig.Relitto Stradale</t>
  </si>
  <si>
    <t>Cessione al Comune di Castiglione D/S (eventuale valorizzazione da definire)</t>
  </si>
  <si>
    <t>1614 m³ - 4 vani - 4 vani - 5 vani - 3,5 vani</t>
  </si>
  <si>
    <t>Via Strada Nazionale n. 48</t>
  </si>
  <si>
    <t>5,5 vani - 115 mq area coperta.+ area scoperta = 2060 mq</t>
  </si>
  <si>
    <t>ENTE URBANO</t>
  </si>
  <si>
    <t>AREA URBANA</t>
  </si>
  <si>
    <t>COLTURE DIVERSE</t>
  </si>
  <si>
    <t>EX  CASA CANTONIERA</t>
  </si>
  <si>
    <t>474 - 478 - 487</t>
  </si>
  <si>
    <t>Sub</t>
  </si>
  <si>
    <t>SAN GIORGIO DI MANTOVA</t>
  </si>
  <si>
    <t>640 - 642</t>
  </si>
  <si>
    <t xml:space="preserve">AREA P.I.P. 3 </t>
  </si>
  <si>
    <t>FERROVIA SP</t>
  </si>
  <si>
    <t>PORTO MANTOVANO</t>
  </si>
  <si>
    <t>716 - 717</t>
  </si>
  <si>
    <t>PRATO IRRIGUO</t>
  </si>
  <si>
    <t>1   2   3  4  5</t>
  </si>
  <si>
    <t>-</t>
  </si>
  <si>
    <t>301 302</t>
  </si>
  <si>
    <r>
      <t xml:space="preserve">Vendita a mezzo asta pubblica
</t>
    </r>
    <r>
      <rPr>
        <sz val="10"/>
        <color indexed="20"/>
        <rFont val="Arial"/>
        <family val="2"/>
      </rPr>
      <t>(</t>
    </r>
    <r>
      <rPr>
        <b/>
        <sz val="10"/>
        <color indexed="20"/>
        <rFont val="Arial"/>
        <family val="2"/>
      </rPr>
      <t xml:space="preserve">Attualmente in uso parziale a manutenzione stradale)
</t>
    </r>
    <r>
      <rPr>
        <b/>
        <sz val="10"/>
        <rFont val="Arial"/>
        <family val="2"/>
      </rPr>
      <t>Stima Novembre 2009</t>
    </r>
    <r>
      <rPr>
        <b/>
        <sz val="10"/>
        <color indexed="20"/>
        <rFont val="Arial"/>
        <family val="2"/>
      </rPr>
      <t xml:space="preserve">  </t>
    </r>
    <r>
      <rPr>
        <sz val="10"/>
        <rFont val="Arial"/>
        <family val="0"/>
      </rPr>
      <t xml:space="preserve">    </t>
    </r>
    <r>
      <rPr>
        <b/>
        <sz val="10"/>
        <color indexed="20"/>
        <rFont val="Arial"/>
        <family val="2"/>
      </rPr>
      <t xml:space="preserve"> </t>
    </r>
  </si>
  <si>
    <r>
      <t>Cessione al Comune di Mantova da integrare con nuove aree da frazionare per il sottopasso</t>
    </r>
    <r>
      <rPr>
        <b/>
        <sz val="10"/>
        <color indexed="20"/>
        <rFont val="Arial"/>
        <family val="2"/>
      </rPr>
      <t xml:space="preserve">     </t>
    </r>
  </si>
  <si>
    <t xml:space="preserve"> 154 - 275</t>
  </si>
  <si>
    <t>302 304</t>
  </si>
  <si>
    <t>Piazza Sordello n.  43</t>
  </si>
  <si>
    <t>3993 m³ +  per sup. cat. 1100 mq</t>
  </si>
  <si>
    <t xml:space="preserve">880-881-882-883-884-885-886 </t>
  </si>
  <si>
    <t>1  2  3  4</t>
  </si>
  <si>
    <t>Via Chiassi nn. 27 - 29 - 31</t>
  </si>
  <si>
    <t>9848 m³ - 4 vani - 7,5 vani - 7,5 vani - 10 vani</t>
  </si>
  <si>
    <r>
      <t xml:space="preserve">Vendita a trattativa privata 
</t>
    </r>
    <r>
      <rPr>
        <b/>
        <sz val="10"/>
        <color indexed="20"/>
        <rFont val="Arial"/>
        <family val="2"/>
      </rPr>
      <t>(fondo con unico confinante)</t>
    </r>
  </si>
  <si>
    <t>TOTALE ALIENAZIONI</t>
  </si>
  <si>
    <t>TOTALE COMPLESSI IMMOBILIARI</t>
  </si>
  <si>
    <t>TOTALE TERRENI, RELIQUATI, ALTRO</t>
  </si>
  <si>
    <t xml:space="preserve">Cessione al Comune di Castiglione D/S  della controstrada che affianca la EX SS 236 Goitese              </t>
  </si>
  <si>
    <t>GOITO</t>
  </si>
  <si>
    <r>
      <t xml:space="preserve">Terreno da frazionare Vendita a trattativa privata 
</t>
    </r>
    <r>
      <rPr>
        <b/>
        <sz val="10"/>
        <color indexed="20"/>
        <rFont val="Arial"/>
        <family val="2"/>
      </rPr>
      <t>(fondo con unico confinante)</t>
    </r>
  </si>
  <si>
    <r>
      <t xml:space="preserve">D/3 </t>
    </r>
    <r>
      <rPr>
        <sz val="10"/>
        <rFont val="Arial"/>
        <family val="2"/>
      </rPr>
      <t xml:space="preserve">- Palco Identificato: N° 14-11 ORD SX Posto S214 </t>
    </r>
  </si>
  <si>
    <r>
      <t xml:space="preserve">Vendita a trattativa privata  In attesa conclusione Bretella di Valdaro
</t>
    </r>
    <r>
      <rPr>
        <b/>
        <sz val="10"/>
        <color indexed="20"/>
        <rFont val="Arial"/>
        <family val="2"/>
      </rPr>
      <t>(fondo con unico confinante)</t>
    </r>
  </si>
  <si>
    <t>916 (ex 54)</t>
  </si>
  <si>
    <t>917 (ex 54)</t>
  </si>
  <si>
    <t>169 - 170</t>
  </si>
  <si>
    <t>SEMINATIVO - VIGNETO</t>
  </si>
  <si>
    <t>20-21</t>
  </si>
  <si>
    <t>238 - 520-552-560-561-562-563-566-567</t>
  </si>
  <si>
    <r>
      <t xml:space="preserve">Cessione ai sensi art. 53, commi 6 e 7 D.Lgs. n.163/2006 e s.m.i.
</t>
    </r>
    <r>
      <rPr>
        <b/>
        <sz val="10"/>
        <color indexed="14"/>
        <rFont val="Arial"/>
        <family val="2"/>
      </rPr>
      <t xml:space="preserve">(Attualmente occupato dalla Stazione C.C.) </t>
    </r>
    <r>
      <rPr>
        <b/>
        <sz val="10"/>
        <color indexed="14"/>
        <rFont val="Arial"/>
        <family val="2"/>
      </rPr>
      <t xml:space="preserve">          </t>
    </r>
    <r>
      <rPr>
        <sz val="10"/>
        <rFont val="Arial"/>
        <family val="2"/>
      </rPr>
      <t xml:space="preserve">           
</t>
    </r>
    <r>
      <rPr>
        <b/>
        <sz val="10"/>
        <rFont val="Arial"/>
        <family val="2"/>
      </rPr>
      <t xml:space="preserve">prezzo di cessione € 3.801.900
</t>
    </r>
  </si>
  <si>
    <r>
      <t xml:space="preserve">Vendita a mezzo asta pubblica
</t>
    </r>
    <r>
      <rPr>
        <b/>
        <sz val="10"/>
        <color indexed="20"/>
        <rFont val="Arial"/>
        <family val="2"/>
      </rPr>
      <t xml:space="preserve">(porzione immobile attualmente occupato da progetto SPRAR - ATO - AGIRE)
 </t>
    </r>
  </si>
  <si>
    <r>
      <t xml:space="preserve">Vendita a trattativa privata
</t>
    </r>
    <r>
      <rPr>
        <sz val="10"/>
        <color indexed="20"/>
        <rFont val="Arial"/>
        <family val="2"/>
      </rPr>
      <t>(area di pertinenza condominiale)</t>
    </r>
  </si>
  <si>
    <r>
      <t>Vendita a mezzo  asta pubblica 
(A</t>
    </r>
    <r>
      <rPr>
        <u val="single"/>
        <sz val="10"/>
        <rFont val="Arial"/>
        <family val="2"/>
      </rPr>
      <t>sta 2018 deserta</t>
    </r>
    <r>
      <rPr>
        <sz val="10"/>
        <rFont val="Arial"/>
        <family val="2"/>
      </rPr>
      <t xml:space="preserve">)                       </t>
    </r>
  </si>
  <si>
    <r>
      <t xml:space="preserve">Vendita a mezzo  asta pubblica 
</t>
    </r>
    <r>
      <rPr>
        <u val="single"/>
        <sz val="10"/>
        <rFont val="Arial"/>
        <family val="2"/>
      </rPr>
      <t>(Asta 2018 deserta</t>
    </r>
    <r>
      <rPr>
        <sz val="10"/>
        <rFont val="Arial"/>
        <family val="2"/>
      </rPr>
      <t xml:space="preserve">)                       </t>
    </r>
  </si>
  <si>
    <r>
      <t xml:space="preserve">Vendita a mezzo  asta pubblica  </t>
    </r>
    <r>
      <rPr>
        <b/>
        <sz val="10"/>
        <color indexed="18"/>
        <rFont val="Arial"/>
        <family val="2"/>
      </rPr>
      <t>Stima congruita dall'Agenzia del Demanio il 27/02/2017</t>
    </r>
    <r>
      <rPr>
        <sz val="10"/>
        <rFont val="Arial"/>
        <family val="2"/>
      </rPr>
      <t xml:space="preserve">
(</t>
    </r>
    <r>
      <rPr>
        <u val="single"/>
        <sz val="10"/>
        <rFont val="Arial"/>
        <family val="2"/>
      </rPr>
      <t>Asta 2018 deserta</t>
    </r>
    <r>
      <rPr>
        <sz val="10"/>
        <rFont val="Arial"/>
        <family val="2"/>
      </rPr>
      <t xml:space="preserve">)                       </t>
    </r>
  </si>
  <si>
    <t>490 - 491 - 495</t>
  </si>
  <si>
    <t>Relitto Stradale - Relitto acque esenti</t>
  </si>
  <si>
    <t>Seminativo irr.</t>
  </si>
  <si>
    <r>
      <t xml:space="preserve">Vendita a trattativa privata 
</t>
    </r>
    <r>
      <rPr>
        <b/>
        <sz val="10"/>
        <color indexed="20"/>
        <rFont val="Arial"/>
        <family val="2"/>
      </rPr>
      <t>(fondo con unico confinante)      In attesa frazionamento</t>
    </r>
  </si>
  <si>
    <t>Totale netto</t>
  </si>
  <si>
    <t>Valore del bene al netto del  10%</t>
  </si>
  <si>
    <t>Valore del bene al netto del  25%</t>
  </si>
  <si>
    <t>Totale netto complessivo</t>
  </si>
  <si>
    <t>CASTIGLIONE D/STIVIERE</t>
  </si>
  <si>
    <t>487 (parte)</t>
  </si>
  <si>
    <t>Ente urbano</t>
  </si>
  <si>
    <t>c.a 6000</t>
  </si>
  <si>
    <r>
      <t>Cessione a INAIL nell'ambito del Progetto  "Scuole Innovative" ai sensi della L. 208/2015 art. 1 c. 717</t>
    </r>
    <r>
      <rPr>
        <b/>
        <sz val="10"/>
        <color indexed="20"/>
        <rFont val="Arial"/>
        <family val="2"/>
      </rPr>
      <t xml:space="preserve"> In attesa frazionamento</t>
    </r>
  </si>
  <si>
    <t xml:space="preserve"> PIANO DELLE ALIENAZIONI E VALORIZZAZIONI IMMOBILIARI  2020 
ELENCO IMMOBILI SUSCETTIBILI DI DISMISSIONE</t>
  </si>
  <si>
    <t>ex 643 parte (A) ora 733</t>
  </si>
  <si>
    <t>ex 669 parte (A) ora  742</t>
  </si>
  <si>
    <t>ex 647 parte (A) ora 738</t>
  </si>
  <si>
    <t>740 e 754</t>
  </si>
  <si>
    <r>
      <rPr>
        <b/>
        <i/>
        <sz val="9"/>
        <rFont val="Arial"/>
        <family val="2"/>
      </rPr>
      <t xml:space="preserve">
NB)</t>
    </r>
    <r>
      <rPr>
        <sz val="9"/>
        <rFont val="Arial"/>
        <family val="2"/>
      </rPr>
      <t xml:space="preserve">
- </t>
    </r>
    <r>
      <rPr>
        <i/>
        <sz val="9"/>
        <rFont val="Arial"/>
        <family val="2"/>
      </rPr>
      <t xml:space="preserve">ai sensi dell art. 56-bis, c.11, D.L. 69/2013, una quota pari al 10% delle risorse nette derivanti dall'alienazione dell'originario patrimonio immobiliare disponibile degli enti territoriali dovrà essere destinata al Fondo per l'ammortamento dei titoli di Stato;
- per i beni trasferiti ai sensi del Federalismo demaniale, l’art.9, c.5 D.Lgs. 85/2010 prevede  che “Le risorse nette derivanti a ciascuna Regione ed ente locale dalla eventuale alienazione degli immobili del patrimonio disponibile loro attribuito …..omissis…. sono acquisite dall'ente territoriale per un ammontare pari al settantacinque per cento delle stesse. Le predette risorse sono destinate alla riduzione del debito dell'ente e, solo in assenza del debito o comunque per la parte eventualmente eccedente, a spese di investimento. La residua quota del venticinque per cento è destinata al Fondo per l'ammortamento dei titoli di Stato”.  </t>
    </r>
  </si>
  <si>
    <t>MEDOLE</t>
  </si>
  <si>
    <t>221 - 222 - 223</t>
  </si>
  <si>
    <t>Cessione al Comune di Medole</t>
  </si>
  <si>
    <t>Cessione al Comune di Medole delle aree delle SP esterne rispetto alla nuova Rotatoria realizzata sulla SP 8</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</si>
</sst>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Attivo&quot;;&quot;Attivo&quot;;&quot;Inattivo&quot;"/>
  </numFmts>
  <fonts count="55">
    <font>
      <sz val="10"/>
      <name val="Arial"/>
      <family val="0"/>
    </font>
    <font>
      <b/>
      <sz val="10"/>
      <color indexed="10"/>
      <name val="Arial"/>
      <family val="2"/>
    </font>
    <font>
      <b/>
      <sz val="10"/>
      <name val="Arial"/>
      <family val="2"/>
    </font>
    <font>
      <b/>
      <sz val="10"/>
      <color indexed="20"/>
      <name val="Arial"/>
      <family val="2"/>
    </font>
    <font>
      <u val="single"/>
      <sz val="10"/>
      <color indexed="12"/>
      <name val="Arial"/>
      <family val="2"/>
    </font>
    <font>
      <u val="single"/>
      <sz val="10"/>
      <color indexed="36"/>
      <name val="Arial"/>
      <family val="2"/>
    </font>
    <font>
      <sz val="10"/>
      <color indexed="20"/>
      <name val="Arial"/>
      <family val="2"/>
    </font>
    <font>
      <b/>
      <sz val="12"/>
      <name val="Arial"/>
      <family val="2"/>
    </font>
    <font>
      <u val="single"/>
      <sz val="10"/>
      <name val="Arial"/>
      <family val="2"/>
    </font>
    <font>
      <sz val="12"/>
      <name val="Arial"/>
      <family val="2"/>
    </font>
    <font>
      <sz val="9"/>
      <name val="Arial"/>
      <family val="2"/>
    </font>
    <font>
      <sz val="8"/>
      <name val="Arial"/>
      <family val="2"/>
    </font>
    <font>
      <b/>
      <sz val="9"/>
      <name val="Arial"/>
      <family val="2"/>
    </font>
    <font>
      <b/>
      <sz val="11"/>
      <name val="Arial"/>
      <family val="2"/>
    </font>
    <font>
      <sz val="11"/>
      <name val="Arial"/>
      <family val="2"/>
    </font>
    <font>
      <b/>
      <sz val="11"/>
      <color indexed="60"/>
      <name val="Arial"/>
      <family val="2"/>
    </font>
    <font>
      <b/>
      <sz val="10"/>
      <color indexed="14"/>
      <name val="Arial"/>
      <family val="2"/>
    </font>
    <font>
      <b/>
      <sz val="10"/>
      <color indexed="18"/>
      <name val="Arial"/>
      <family val="2"/>
    </font>
    <font>
      <b/>
      <sz val="14"/>
      <name val="Arial"/>
      <family val="2"/>
    </font>
    <font>
      <b/>
      <i/>
      <sz val="9"/>
      <name val="Arial"/>
      <family val="2"/>
    </font>
    <font>
      <i/>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rgb="FFB6DF89"/>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color indexed="63"/>
      </bottom>
    </border>
    <border>
      <left style="medium"/>
      <right>
        <color indexed="63"/>
      </right>
      <top style="thin"/>
      <bottom style="thin"/>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style="medium"/>
      <bottom style="medium"/>
    </border>
    <border>
      <left style="thin"/>
      <right>
        <color indexed="63"/>
      </right>
      <top style="thin"/>
      <bottom>
        <color indexed="63"/>
      </bottom>
    </border>
    <border>
      <left style="medium"/>
      <right style="medium"/>
      <top style="medium"/>
      <bottom style="medium"/>
    </border>
    <border>
      <left style="thin"/>
      <right>
        <color indexed="63"/>
      </right>
      <top style="medium"/>
      <bottom style="medium"/>
    </border>
    <border>
      <left style="thin"/>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44" fontId="0" fillId="0" borderId="0" applyFont="0" applyFill="0" applyBorder="0" applyAlignment="0" applyProtection="0"/>
    <xf numFmtId="0" fontId="4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5">
    <xf numFmtId="0" fontId="0" fillId="0" borderId="0" xfId="0" applyAlignment="1">
      <alignment/>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4" fontId="0" fillId="0" borderId="10" xfId="0" applyNumberFormat="1" applyBorder="1" applyAlignment="1">
      <alignment horizontal="center" vertical="center" wrapText="1"/>
    </xf>
    <xf numFmtId="49" fontId="0" fillId="0" borderId="10" xfId="0" applyNumberFormat="1" applyBorder="1" applyAlignment="1">
      <alignment horizontal="center" vertical="center" wrapText="1"/>
    </xf>
    <xf numFmtId="0" fontId="0" fillId="0" borderId="0" xfId="0" applyBorder="1" applyAlignment="1">
      <alignment/>
    </xf>
    <xf numFmtId="4" fontId="0" fillId="0" borderId="10" xfId="0" applyNumberFormat="1" applyFont="1" applyBorder="1" applyAlignment="1">
      <alignment horizontal="right" vertical="center" wrapText="1"/>
    </xf>
    <xf numFmtId="0" fontId="0" fillId="0" borderId="10" xfId="0" applyFill="1" applyBorder="1" applyAlignment="1">
      <alignment horizontal="center" vertical="center" wrapText="1"/>
    </xf>
    <xf numFmtId="3" fontId="0" fillId="0" borderId="10" xfId="0" applyNumberFormat="1" applyFill="1" applyBorder="1" applyAlignment="1">
      <alignment horizontal="center" vertical="center" wrapText="1"/>
    </xf>
    <xf numFmtId="4" fontId="0" fillId="0" borderId="10" xfId="0" applyNumberFormat="1" applyFont="1" applyFill="1" applyBorder="1" applyAlignment="1">
      <alignment horizontal="right" vertical="center" wrapText="1"/>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xf>
    <xf numFmtId="0" fontId="7" fillId="0" borderId="0" xfId="0" applyFont="1" applyFill="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0" fontId="0" fillId="0" borderId="0" xfId="0" applyFill="1" applyAlignment="1">
      <alignment/>
    </xf>
    <xf numFmtId="0" fontId="0" fillId="0" borderId="10" xfId="0" applyFill="1" applyBorder="1" applyAlignment="1">
      <alignment horizontal="center" vertical="center"/>
    </xf>
    <xf numFmtId="4" fontId="0" fillId="0" borderId="10" xfId="0" applyNumberFormat="1" applyFill="1" applyBorder="1" applyAlignment="1">
      <alignment horizontal="center" vertical="center"/>
    </xf>
    <xf numFmtId="0" fontId="9" fillId="0" borderId="0" xfId="0" applyFont="1" applyAlignment="1">
      <alignment/>
    </xf>
    <xf numFmtId="4" fontId="1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4" fontId="0" fillId="0" borderId="10" xfId="0" applyNumberFormat="1" applyFill="1" applyBorder="1" applyAlignment="1">
      <alignment horizontal="center" vertical="center" wrapText="1"/>
    </xf>
    <xf numFmtId="14" fontId="1" fillId="0" borderId="0" xfId="0" applyNumberFormat="1" applyFont="1" applyAlignment="1" quotePrefix="1">
      <alignment/>
    </xf>
    <xf numFmtId="0" fontId="11" fillId="0" borderId="10" xfId="0" applyFont="1" applyFill="1" applyBorder="1" applyAlignment="1">
      <alignment horizontal="center" vertical="center" wrapText="1"/>
    </xf>
    <xf numFmtId="0" fontId="0" fillId="0" borderId="12" xfId="0" applyFill="1" applyBorder="1" applyAlignment="1">
      <alignment horizontal="center" vertical="center" wrapText="1"/>
    </xf>
    <xf numFmtId="3" fontId="0" fillId="0" borderId="12" xfId="0" applyNumberFormat="1" applyFill="1" applyBorder="1" applyAlignment="1">
      <alignment horizontal="center" vertical="center" wrapText="1"/>
    </xf>
    <xf numFmtId="43" fontId="0" fillId="0" borderId="0" xfId="46" applyFont="1" applyAlignment="1">
      <alignment/>
    </xf>
    <xf numFmtId="4" fontId="10" fillId="0" borderId="1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Border="1" applyAlignment="1">
      <alignment horizontal="center" vertical="center" wrapText="1"/>
    </xf>
    <xf numFmtId="3" fontId="0" fillId="0" borderId="12" xfId="0" applyNumberFormat="1" applyBorder="1" applyAlignment="1">
      <alignment horizontal="center" vertical="center" wrapText="1"/>
    </xf>
    <xf numFmtId="4" fontId="0" fillId="0" borderId="12" xfId="0" applyNumberFormat="1" applyFont="1" applyBorder="1" applyAlignment="1">
      <alignment horizontal="center" vertical="center" wrapText="1"/>
    </xf>
    <xf numFmtId="4" fontId="0"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0" fontId="14" fillId="0" borderId="0" xfId="0" applyFont="1" applyAlignment="1">
      <alignment/>
    </xf>
    <xf numFmtId="4" fontId="13" fillId="0" borderId="10" xfId="0" applyNumberFormat="1" applyFont="1" applyBorder="1" applyAlignment="1">
      <alignment horizontal="right" vertical="center" wrapText="1"/>
    </xf>
    <xf numFmtId="0" fontId="14" fillId="0" borderId="0" xfId="0" applyFont="1" applyBorder="1" applyAlignment="1">
      <alignment/>
    </xf>
    <xf numFmtId="4" fontId="0" fillId="0" borderId="10" xfId="0" applyNumberFormat="1" applyFill="1" applyBorder="1" applyAlignment="1">
      <alignment horizontal="right" vertical="center" wrapText="1"/>
    </xf>
    <xf numFmtId="0" fontId="0" fillId="0" borderId="10" xfId="0" applyFont="1" applyBorder="1" applyAlignment="1">
      <alignment horizontal="center"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4" fontId="13" fillId="0" borderId="0" xfId="0" applyNumberFormat="1" applyFont="1" applyBorder="1" applyAlignment="1">
      <alignment horizontal="right" vertical="center" wrapText="1"/>
    </xf>
    <xf numFmtId="4" fontId="13" fillId="0" borderId="12" xfId="0" applyNumberFormat="1" applyFont="1" applyFill="1" applyBorder="1" applyAlignment="1">
      <alignment horizontal="right" vertical="center" wrapText="1"/>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6" xfId="0"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15" fillId="0" borderId="12" xfId="0" applyNumberFormat="1" applyFont="1" applyFill="1" applyBorder="1" applyAlignment="1">
      <alignment horizontal="right" vertical="center" wrapText="1"/>
    </xf>
    <xf numFmtId="4" fontId="0" fillId="0" borderId="12" xfId="0" applyNumberFormat="1" applyFill="1" applyBorder="1" applyAlignment="1">
      <alignment horizontal="center" vertical="center" wrapText="1"/>
    </xf>
    <xf numFmtId="0" fontId="1" fillId="33" borderId="14" xfId="0" applyFont="1" applyFill="1" applyBorder="1" applyAlignment="1">
      <alignment horizontal="center" vertical="center"/>
    </xf>
    <xf numFmtId="0" fontId="2" fillId="33" borderId="16" xfId="0" applyFont="1" applyFill="1" applyBorder="1" applyAlignment="1">
      <alignment horizontal="center" vertical="center" textRotation="90"/>
    </xf>
    <xf numFmtId="0" fontId="0" fillId="0" borderId="10" xfId="0" applyBorder="1" applyAlignment="1">
      <alignment/>
    </xf>
    <xf numFmtId="4" fontId="14" fillId="0" borderId="0" xfId="0" applyNumberFormat="1" applyFont="1" applyBorder="1" applyAlignment="1">
      <alignment/>
    </xf>
    <xf numFmtId="43" fontId="0" fillId="0" borderId="17" xfId="46" applyFont="1" applyBorder="1" applyAlignment="1">
      <alignment/>
    </xf>
    <xf numFmtId="4" fontId="13" fillId="0" borderId="17" xfId="0" applyNumberFormat="1" applyFont="1" applyBorder="1" applyAlignment="1">
      <alignment horizontal="right" vertical="center" wrapText="1"/>
    </xf>
    <xf numFmtId="0" fontId="14" fillId="0" borderId="12" xfId="0" applyFont="1" applyBorder="1" applyAlignment="1">
      <alignment/>
    </xf>
    <xf numFmtId="0" fontId="14" fillId="0" borderId="18" xfId="0" applyFont="1" applyFill="1" applyBorder="1" applyAlignment="1">
      <alignment horizontal="centerContinuous" vertical="center"/>
    </xf>
    <xf numFmtId="0" fontId="13" fillId="0" borderId="19" xfId="0" applyFont="1" applyBorder="1" applyAlignment="1">
      <alignment horizontal="right" vertical="center" wrapText="1"/>
    </xf>
    <xf numFmtId="0" fontId="13" fillId="0" borderId="0" xfId="0" applyFont="1" applyBorder="1" applyAlignment="1">
      <alignment horizontal="right" vertical="center" wrapText="1"/>
    </xf>
    <xf numFmtId="4" fontId="13" fillId="0" borderId="20" xfId="0" applyNumberFormat="1" applyFont="1" applyBorder="1" applyAlignment="1">
      <alignment horizontal="right" vertical="center" wrapText="1"/>
    </xf>
    <xf numFmtId="4" fontId="7" fillId="0" borderId="21" xfId="0" applyNumberFormat="1" applyFont="1" applyFill="1" applyBorder="1" applyAlignment="1">
      <alignment horizontal="right" vertical="center" wrapText="1"/>
    </xf>
    <xf numFmtId="43" fontId="0" fillId="0" borderId="0" xfId="0" applyNumberFormat="1" applyAlignment="1">
      <alignment/>
    </xf>
    <xf numFmtId="0" fontId="0" fillId="0" borderId="0" xfId="0" applyFont="1" applyBorder="1" applyAlignment="1">
      <alignment/>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43" fontId="0" fillId="0" borderId="22" xfId="46" applyFont="1" applyBorder="1" applyAlignment="1">
      <alignment/>
    </xf>
    <xf numFmtId="0" fontId="0" fillId="0" borderId="12" xfId="0" applyFont="1" applyBorder="1" applyAlignment="1">
      <alignment/>
    </xf>
    <xf numFmtId="0" fontId="1" fillId="33" borderId="1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xf>
    <xf numFmtId="43" fontId="0" fillId="0" borderId="0" xfId="46" applyFont="1" applyAlignment="1">
      <alignment/>
    </xf>
    <xf numFmtId="43" fontId="0" fillId="0" borderId="17" xfId="46" applyFont="1"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43" fontId="0" fillId="0" borderId="17" xfId="46"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quotePrefix="1">
      <alignment/>
    </xf>
    <xf numFmtId="4" fontId="0" fillId="0" borderId="0" xfId="0" applyNumberFormat="1" applyBorder="1" applyAlignment="1">
      <alignment/>
    </xf>
    <xf numFmtId="4" fontId="0" fillId="0" borderId="0" xfId="0" applyNumberFormat="1" applyFont="1" applyAlignment="1">
      <alignment/>
    </xf>
    <xf numFmtId="43" fontId="0" fillId="0" borderId="0" xfId="0" applyNumberFormat="1" applyFont="1" applyAlignment="1">
      <alignment/>
    </xf>
    <xf numFmtId="43" fontId="0" fillId="0" borderId="10" xfId="46" applyFont="1" applyFill="1" applyBorder="1" applyAlignment="1">
      <alignment vertical="center"/>
    </xf>
    <xf numFmtId="0" fontId="0" fillId="0" borderId="0" xfId="0" applyFont="1" applyFill="1" applyAlignment="1">
      <alignment vertical="top" wrapText="1"/>
    </xf>
    <xf numFmtId="4" fontId="0" fillId="0" borderId="0" xfId="0" applyNumberFormat="1" applyAlignment="1">
      <alignment/>
    </xf>
    <xf numFmtId="0" fontId="0" fillId="0" borderId="0" xfId="0" applyAlignment="1">
      <alignment/>
    </xf>
    <xf numFmtId="43" fontId="7" fillId="0" borderId="24" xfId="46" applyFont="1" applyFill="1" applyBorder="1" applyAlignment="1">
      <alignment horizontal="right" vertical="center" wrapText="1"/>
    </xf>
    <xf numFmtId="4" fontId="18" fillId="0" borderId="25" xfId="0" applyNumberFormat="1" applyFont="1" applyFill="1" applyBorder="1" applyAlignment="1">
      <alignment horizontal="right" vertical="center" wrapText="1"/>
    </xf>
    <xf numFmtId="4" fontId="0" fillId="0" borderId="0" xfId="0" applyNumberFormat="1" applyFont="1" applyFill="1" applyAlignment="1">
      <alignment vertical="top" wrapText="1"/>
    </xf>
    <xf numFmtId="0" fontId="0" fillId="0" borderId="11"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12" xfId="0" applyFont="1" applyFill="1" applyBorder="1" applyAlignment="1">
      <alignment horizontal="center" vertical="center" wrapText="1"/>
    </xf>
    <xf numFmtId="0" fontId="11" fillId="34" borderId="12" xfId="0" applyFont="1" applyFill="1" applyBorder="1" applyAlignment="1">
      <alignment horizontal="center" vertical="center" wrapText="1"/>
    </xf>
    <xf numFmtId="3" fontId="0" fillId="34" borderId="12" xfId="0" applyNumberFormat="1" applyFont="1" applyFill="1" applyBorder="1" applyAlignment="1">
      <alignment horizontal="center" vertical="center" wrapText="1"/>
    </xf>
    <xf numFmtId="4" fontId="10" fillId="34" borderId="12" xfId="0" applyNumberFormat="1" applyFont="1" applyFill="1" applyBorder="1" applyAlignment="1">
      <alignment horizontal="center" vertical="center" wrapText="1"/>
    </xf>
    <xf numFmtId="4" fontId="0" fillId="34" borderId="12" xfId="0" applyNumberFormat="1" applyFont="1" applyFill="1" applyBorder="1" applyAlignment="1">
      <alignment horizontal="center" vertical="center" wrapText="1"/>
    </xf>
    <xf numFmtId="43" fontId="0" fillId="34" borderId="22" xfId="46" applyFont="1" applyFill="1" applyBorder="1" applyAlignment="1">
      <alignment/>
    </xf>
    <xf numFmtId="0" fontId="0" fillId="34" borderId="12" xfId="0" applyFont="1" applyFill="1" applyBorder="1" applyAlignment="1">
      <alignment/>
    </xf>
    <xf numFmtId="0" fontId="10" fillId="0" borderId="0" xfId="0" applyFont="1" applyAlignment="1">
      <alignment vertical="top" wrapText="1"/>
    </xf>
    <xf numFmtId="0" fontId="0" fillId="0" borderId="0" xfId="0" applyAlignment="1">
      <alignment vertical="top"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35" borderId="27" xfId="0" applyFont="1" applyFill="1" applyBorder="1" applyAlignment="1">
      <alignment horizontal="center" vertical="center"/>
    </xf>
    <xf numFmtId="0" fontId="7" fillId="35" borderId="28" xfId="0" applyFont="1" applyFill="1" applyBorder="1" applyAlignment="1">
      <alignment horizontal="center" vertical="center"/>
    </xf>
    <xf numFmtId="0" fontId="7" fillId="35" borderId="29" xfId="0" applyFont="1" applyFill="1" applyBorder="1" applyAlignment="1">
      <alignment horizontal="center" vertical="center"/>
    </xf>
    <xf numFmtId="0" fontId="7" fillId="16" borderId="27" xfId="0" applyFont="1" applyFill="1" applyBorder="1" applyAlignment="1">
      <alignment horizontal="center" vertical="center"/>
    </xf>
    <xf numFmtId="0" fontId="7" fillId="16" borderId="28" xfId="0" applyFont="1" applyFill="1" applyBorder="1" applyAlignment="1">
      <alignment horizontal="center" vertical="center"/>
    </xf>
    <xf numFmtId="0" fontId="7" fillId="16" borderId="29" xfId="0" applyFont="1" applyFill="1" applyBorder="1" applyAlignment="1">
      <alignment horizontal="center" vertical="center"/>
    </xf>
    <xf numFmtId="0" fontId="7" fillId="0" borderId="27" xfId="0" applyFont="1" applyFill="1" applyBorder="1" applyAlignment="1">
      <alignment horizontal="right" vertical="center" wrapText="1"/>
    </xf>
    <xf numFmtId="0" fontId="7" fillId="0" borderId="28" xfId="0" applyFont="1" applyBorder="1" applyAlignment="1">
      <alignment horizontal="right" vertical="center" wrapText="1"/>
    </xf>
    <xf numFmtId="0" fontId="7" fillId="0" borderId="30" xfId="0" applyFont="1" applyBorder="1" applyAlignment="1">
      <alignment horizontal="right" vertical="center" wrapText="1"/>
    </xf>
    <xf numFmtId="0" fontId="13" fillId="0" borderId="31" xfId="0" applyFont="1" applyBorder="1" applyAlignment="1">
      <alignment horizontal="right" vertical="center" wrapText="1"/>
    </xf>
    <xf numFmtId="0" fontId="13" fillId="0" borderId="32" xfId="0" applyFont="1" applyBorder="1" applyAlignment="1">
      <alignment horizontal="right" vertical="center" wrapText="1"/>
    </xf>
    <xf numFmtId="0" fontId="13" fillId="0" borderId="19" xfId="0" applyFont="1" applyFill="1" applyBorder="1" applyAlignment="1">
      <alignment horizontal="right" vertical="center" wrapText="1"/>
    </xf>
    <xf numFmtId="0" fontId="14" fillId="0" borderId="19" xfId="0" applyFont="1" applyFill="1" applyBorder="1" applyAlignment="1">
      <alignment horizontal="right" vertical="center" wrapText="1"/>
    </xf>
    <xf numFmtId="0" fontId="14" fillId="0" borderId="33" xfId="0" applyFont="1" applyFill="1" applyBorder="1" applyAlignment="1">
      <alignment horizontal="right" vertical="center" wrapText="1"/>
    </xf>
    <xf numFmtId="0" fontId="7" fillId="36" borderId="27" xfId="0" applyFont="1" applyFill="1" applyBorder="1" applyAlignment="1">
      <alignment horizontal="center" vertical="center"/>
    </xf>
    <xf numFmtId="0" fontId="7" fillId="36" borderId="28" xfId="0" applyFont="1" applyFill="1" applyBorder="1" applyAlignment="1">
      <alignment horizontal="center" vertical="center"/>
    </xf>
    <xf numFmtId="0" fontId="7" fillId="36" borderId="29" xfId="0" applyFont="1" applyFill="1" applyBorder="1" applyAlignment="1">
      <alignment horizontal="center"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0"/>
  <sheetViews>
    <sheetView tabSelected="1" zoomScale="130" zoomScaleNormal="130" zoomScalePageLayoutView="0" workbookViewId="0" topLeftCell="C49">
      <selection activeCell="J55" sqref="J55"/>
    </sheetView>
  </sheetViews>
  <sheetFormatPr defaultColWidth="9.140625" defaultRowHeight="12.75"/>
  <cols>
    <col min="1" max="1" width="3.7109375" style="0" customWidth="1"/>
    <col min="2" max="2" width="18.7109375" style="0" customWidth="1"/>
    <col min="3" max="3" width="17.7109375" style="0" customWidth="1"/>
    <col min="4" max="4" width="4.140625" style="0" customWidth="1"/>
    <col min="5" max="5" width="13.7109375" style="0" customWidth="1"/>
    <col min="6" max="6" width="4.28125" style="0" customWidth="1"/>
    <col min="7" max="7" width="19.8515625" style="0" customWidth="1"/>
    <col min="8" max="8" width="16.8515625" style="0" customWidth="1"/>
    <col min="9" max="9" width="15.140625" style="0" customWidth="1"/>
    <col min="10" max="10" width="30.28125" style="0" customWidth="1"/>
    <col min="11" max="11" width="19.28125" style="0" customWidth="1"/>
    <col min="12" max="12" width="17.8515625" style="0" customWidth="1"/>
    <col min="13" max="13" width="15.57421875" style="0" customWidth="1"/>
    <col min="14" max="14" width="11.00390625" style="0" bestFit="1" customWidth="1"/>
  </cols>
  <sheetData>
    <row r="1" ht="13.5" thickBot="1">
      <c r="J1" s="25">
        <v>43738</v>
      </c>
    </row>
    <row r="2" spans="1:12" s="14" customFormat="1" ht="43.5" customHeight="1" thickBot="1">
      <c r="A2" s="105" t="s">
        <v>135</v>
      </c>
      <c r="B2" s="106"/>
      <c r="C2" s="106"/>
      <c r="D2" s="106"/>
      <c r="E2" s="106"/>
      <c r="F2" s="106"/>
      <c r="G2" s="106"/>
      <c r="H2" s="106"/>
      <c r="I2" s="106"/>
      <c r="J2" s="106"/>
      <c r="K2" s="106"/>
      <c r="L2" s="107"/>
    </row>
    <row r="3" spans="1:12" s="5" customFormat="1" ht="27" customHeight="1" thickBot="1">
      <c r="A3" s="111" t="s">
        <v>49</v>
      </c>
      <c r="B3" s="112"/>
      <c r="C3" s="112"/>
      <c r="D3" s="112"/>
      <c r="E3" s="112"/>
      <c r="F3" s="112"/>
      <c r="G3" s="112"/>
      <c r="H3" s="112"/>
      <c r="I3" s="112"/>
      <c r="J3" s="112"/>
      <c r="K3" s="112"/>
      <c r="L3" s="113"/>
    </row>
    <row r="4" spans="1:12" s="5" customFormat="1" ht="42.75" customHeight="1">
      <c r="A4" s="55"/>
      <c r="B4" s="49" t="s">
        <v>11</v>
      </c>
      <c r="C4" s="49" t="s">
        <v>0</v>
      </c>
      <c r="D4" s="49" t="s">
        <v>1</v>
      </c>
      <c r="E4" s="49" t="s">
        <v>2</v>
      </c>
      <c r="F4" s="56" t="s">
        <v>80</v>
      </c>
      <c r="G4" s="50" t="s">
        <v>3</v>
      </c>
      <c r="H4" s="50" t="s">
        <v>33</v>
      </c>
      <c r="I4" s="51" t="s">
        <v>38</v>
      </c>
      <c r="J4" s="50" t="s">
        <v>4</v>
      </c>
      <c r="K4" s="36" t="s">
        <v>127</v>
      </c>
      <c r="L4" s="36" t="s">
        <v>128</v>
      </c>
    </row>
    <row r="5" spans="1:13" s="5" customFormat="1" ht="66.75" customHeight="1">
      <c r="A5" s="10">
        <v>1</v>
      </c>
      <c r="B5" s="44" t="s">
        <v>14</v>
      </c>
      <c r="C5" s="1" t="s">
        <v>12</v>
      </c>
      <c r="D5" s="1">
        <v>10</v>
      </c>
      <c r="E5" s="1">
        <v>49</v>
      </c>
      <c r="F5" s="1" t="s">
        <v>89</v>
      </c>
      <c r="G5" s="2" t="s">
        <v>28</v>
      </c>
      <c r="H5" s="3" t="s">
        <v>16</v>
      </c>
      <c r="I5" s="6">
        <v>2300000</v>
      </c>
      <c r="J5" s="3" t="s">
        <v>55</v>
      </c>
      <c r="K5" s="77">
        <f>I5-I5*10%</f>
        <v>2070000</v>
      </c>
      <c r="L5" s="57"/>
      <c r="M5" s="84"/>
    </row>
    <row r="6" spans="1:12" s="5" customFormat="1" ht="57.75" customHeight="1">
      <c r="A6" s="43">
        <v>2</v>
      </c>
      <c r="B6" s="44" t="s">
        <v>14</v>
      </c>
      <c r="C6" s="1" t="s">
        <v>13</v>
      </c>
      <c r="D6" s="1">
        <v>14</v>
      </c>
      <c r="E6" s="1" t="s">
        <v>53</v>
      </c>
      <c r="F6" s="4" t="s">
        <v>88</v>
      </c>
      <c r="G6" s="2" t="s">
        <v>29</v>
      </c>
      <c r="H6" s="3" t="s">
        <v>72</v>
      </c>
      <c r="I6" s="6">
        <v>1000000</v>
      </c>
      <c r="J6" s="35" t="s">
        <v>56</v>
      </c>
      <c r="K6" s="77">
        <f>I6-I6*10%</f>
        <v>900000</v>
      </c>
      <c r="L6" s="57"/>
    </row>
    <row r="7" spans="1:12" s="5" customFormat="1" ht="75.75" customHeight="1">
      <c r="A7" s="43">
        <v>3</v>
      </c>
      <c r="B7" s="44" t="s">
        <v>14</v>
      </c>
      <c r="C7" s="1" t="s">
        <v>5</v>
      </c>
      <c r="D7" s="1">
        <v>35</v>
      </c>
      <c r="E7" s="1" t="s">
        <v>97</v>
      </c>
      <c r="F7" s="4" t="s">
        <v>98</v>
      </c>
      <c r="G7" s="2" t="s">
        <v>99</v>
      </c>
      <c r="H7" s="3" t="s">
        <v>100</v>
      </c>
      <c r="I7" s="6"/>
      <c r="J7" s="35" t="s">
        <v>116</v>
      </c>
      <c r="K7" s="77">
        <f>I7-I7*10%</f>
        <v>0</v>
      </c>
      <c r="L7" s="57"/>
    </row>
    <row r="8" spans="1:12" s="5" customFormat="1" ht="63.75">
      <c r="A8" s="11">
        <v>4</v>
      </c>
      <c r="B8" s="45" t="s">
        <v>48</v>
      </c>
      <c r="C8" s="7" t="s">
        <v>5</v>
      </c>
      <c r="D8" s="7">
        <v>28</v>
      </c>
      <c r="E8" s="7" t="s">
        <v>93</v>
      </c>
      <c r="F8" s="7" t="s">
        <v>94</v>
      </c>
      <c r="G8" s="8" t="s">
        <v>95</v>
      </c>
      <c r="H8" s="24" t="s">
        <v>96</v>
      </c>
      <c r="I8" s="9">
        <v>1200000</v>
      </c>
      <c r="J8" s="23" t="s">
        <v>117</v>
      </c>
      <c r="K8" s="77">
        <f>I8-I8*10%</f>
        <v>1080000</v>
      </c>
      <c r="L8" s="57"/>
    </row>
    <row r="9" spans="1:12" s="5" customFormat="1" ht="60" customHeight="1">
      <c r="A9" s="11">
        <v>5</v>
      </c>
      <c r="B9" s="44" t="s">
        <v>78</v>
      </c>
      <c r="C9" s="1" t="s">
        <v>20</v>
      </c>
      <c r="D9" s="1">
        <v>4</v>
      </c>
      <c r="E9" s="1" t="s">
        <v>21</v>
      </c>
      <c r="F9" s="1" t="s">
        <v>90</v>
      </c>
      <c r="G9" s="2" t="s">
        <v>73</v>
      </c>
      <c r="H9" s="3" t="s">
        <v>74</v>
      </c>
      <c r="I9" s="6">
        <v>250000</v>
      </c>
      <c r="J9" s="24" t="s">
        <v>91</v>
      </c>
      <c r="K9" s="77">
        <f>I9-I9*10%</f>
        <v>225000</v>
      </c>
      <c r="L9" s="57"/>
    </row>
    <row r="10" spans="1:12" s="5" customFormat="1" ht="24" customHeight="1">
      <c r="A10" s="42"/>
      <c r="B10" s="117" t="s">
        <v>103</v>
      </c>
      <c r="C10" s="117"/>
      <c r="D10" s="117"/>
      <c r="E10" s="117"/>
      <c r="F10" s="117"/>
      <c r="G10" s="117"/>
      <c r="H10" s="118"/>
      <c r="I10" s="38">
        <f>SUM(I5:I9)</f>
        <v>4750000</v>
      </c>
      <c r="J10" s="38" t="s">
        <v>126</v>
      </c>
      <c r="K10" s="60">
        <f>SUM(K5:K9)</f>
        <v>4275000</v>
      </c>
      <c r="L10" s="57"/>
    </row>
    <row r="11" spans="1:12" s="39" customFormat="1" ht="37.5" customHeight="1" thickBot="1">
      <c r="A11" s="62"/>
      <c r="B11" s="63"/>
      <c r="C11" s="64"/>
      <c r="D11" s="64"/>
      <c r="E11" s="64"/>
      <c r="F11" s="64"/>
      <c r="G11" s="64"/>
      <c r="H11" s="64"/>
      <c r="I11" s="46"/>
      <c r="J11" s="65"/>
      <c r="K11" s="58"/>
      <c r="L11" s="61"/>
    </row>
    <row r="12" spans="1:12" s="12" customFormat="1" ht="27.75" customHeight="1" thickBot="1">
      <c r="A12" s="108" t="s">
        <v>50</v>
      </c>
      <c r="B12" s="109"/>
      <c r="C12" s="109"/>
      <c r="D12" s="109"/>
      <c r="E12" s="109"/>
      <c r="F12" s="109"/>
      <c r="G12" s="109"/>
      <c r="H12" s="109"/>
      <c r="I12" s="109"/>
      <c r="J12" s="109"/>
      <c r="K12" s="109"/>
      <c r="L12" s="110"/>
    </row>
    <row r="13" spans="1:12" ht="38.25">
      <c r="A13" s="55"/>
      <c r="B13" s="49" t="s">
        <v>11</v>
      </c>
      <c r="C13" s="49" t="s">
        <v>0</v>
      </c>
      <c r="D13" s="49" t="s">
        <v>1</v>
      </c>
      <c r="E13" s="49" t="s">
        <v>2</v>
      </c>
      <c r="F13" s="49"/>
      <c r="G13" s="50" t="s">
        <v>46</v>
      </c>
      <c r="H13" s="50" t="s">
        <v>33</v>
      </c>
      <c r="I13" s="51" t="s">
        <v>38</v>
      </c>
      <c r="J13" s="50" t="s">
        <v>4</v>
      </c>
      <c r="K13" s="50" t="s">
        <v>127</v>
      </c>
      <c r="L13" s="50" t="s">
        <v>128</v>
      </c>
    </row>
    <row r="14" spans="1:13" s="13" customFormat="1" ht="32.25" customHeight="1">
      <c r="A14" s="43">
        <v>6</v>
      </c>
      <c r="B14" s="16" t="s">
        <v>7</v>
      </c>
      <c r="C14" s="15" t="s">
        <v>44</v>
      </c>
      <c r="D14" s="15">
        <v>33</v>
      </c>
      <c r="E14" s="15">
        <v>48</v>
      </c>
      <c r="F14" s="15"/>
      <c r="G14" s="16" t="s">
        <v>47</v>
      </c>
      <c r="H14" s="17">
        <v>600</v>
      </c>
      <c r="I14" s="9">
        <v>3200</v>
      </c>
      <c r="J14" s="23" t="s">
        <v>120</v>
      </c>
      <c r="K14" s="77">
        <f aca="true" t="shared" si="0" ref="K14:K38">I14-I14*10%</f>
        <v>2880</v>
      </c>
      <c r="L14" s="78"/>
      <c r="M14" s="85"/>
    </row>
    <row r="15" spans="1:12" s="13" customFormat="1" ht="32.25" customHeight="1">
      <c r="A15" s="43">
        <v>7</v>
      </c>
      <c r="B15" s="16" t="s">
        <v>7</v>
      </c>
      <c r="C15" s="15" t="s">
        <v>44</v>
      </c>
      <c r="D15" s="15">
        <v>61</v>
      </c>
      <c r="E15" s="15">
        <v>22</v>
      </c>
      <c r="F15" s="15"/>
      <c r="G15" s="16" t="s">
        <v>45</v>
      </c>
      <c r="H15" s="17">
        <v>1290</v>
      </c>
      <c r="I15" s="9">
        <v>6800</v>
      </c>
      <c r="J15" s="23" t="s">
        <v>120</v>
      </c>
      <c r="K15" s="77">
        <f t="shared" si="0"/>
        <v>6120</v>
      </c>
      <c r="L15" s="78"/>
    </row>
    <row r="16" spans="1:12" s="13" customFormat="1" ht="32.25" customHeight="1">
      <c r="A16" s="43">
        <v>8</v>
      </c>
      <c r="B16" s="16" t="s">
        <v>7</v>
      </c>
      <c r="C16" s="15" t="s">
        <v>9</v>
      </c>
      <c r="D16" s="15">
        <v>40</v>
      </c>
      <c r="E16" s="15">
        <v>220</v>
      </c>
      <c r="F16" s="15"/>
      <c r="G16" s="16" t="s">
        <v>45</v>
      </c>
      <c r="H16" s="17">
        <v>2280</v>
      </c>
      <c r="I16" s="9">
        <v>45000</v>
      </c>
      <c r="J16" s="23" t="s">
        <v>120</v>
      </c>
      <c r="K16" s="77">
        <f t="shared" si="0"/>
        <v>40500</v>
      </c>
      <c r="L16" s="78"/>
    </row>
    <row r="17" spans="1:12" s="13" customFormat="1" ht="32.25" customHeight="1">
      <c r="A17" s="43">
        <v>9</v>
      </c>
      <c r="B17" s="16" t="s">
        <v>7</v>
      </c>
      <c r="C17" s="16" t="s">
        <v>8</v>
      </c>
      <c r="D17" s="16">
        <v>20</v>
      </c>
      <c r="E17" s="16">
        <v>7</v>
      </c>
      <c r="F17" s="16"/>
      <c r="G17" s="16" t="s">
        <v>54</v>
      </c>
      <c r="H17" s="17">
        <v>1590</v>
      </c>
      <c r="I17" s="9">
        <v>9860</v>
      </c>
      <c r="J17" s="23" t="s">
        <v>120</v>
      </c>
      <c r="K17" s="77">
        <f t="shared" si="0"/>
        <v>8874</v>
      </c>
      <c r="L17" s="78"/>
    </row>
    <row r="18" spans="1:13" ht="32.25" customHeight="1">
      <c r="A18" s="43">
        <v>10</v>
      </c>
      <c r="B18" s="1" t="s">
        <v>7</v>
      </c>
      <c r="C18" s="1" t="s">
        <v>8</v>
      </c>
      <c r="D18" s="41" t="s">
        <v>114</v>
      </c>
      <c r="E18" s="26" t="s">
        <v>115</v>
      </c>
      <c r="F18" s="26"/>
      <c r="G18" s="1" t="s">
        <v>60</v>
      </c>
      <c r="H18" s="2">
        <v>2277</v>
      </c>
      <c r="I18" s="40">
        <v>11860</v>
      </c>
      <c r="J18" s="23" t="s">
        <v>120</v>
      </c>
      <c r="K18" s="77">
        <f t="shared" si="0"/>
        <v>10674</v>
      </c>
      <c r="L18" s="79"/>
      <c r="M18" s="13"/>
    </row>
    <row r="19" spans="1:13" ht="32.25" customHeight="1">
      <c r="A19" s="43">
        <v>11</v>
      </c>
      <c r="B19" s="1" t="s">
        <v>7</v>
      </c>
      <c r="C19" s="1" t="s">
        <v>8</v>
      </c>
      <c r="D19" s="1">
        <v>21</v>
      </c>
      <c r="E19" s="7" t="s">
        <v>59</v>
      </c>
      <c r="F19" s="7"/>
      <c r="G19" s="1" t="s">
        <v>60</v>
      </c>
      <c r="H19" s="2">
        <v>2478</v>
      </c>
      <c r="I19" s="40">
        <v>12900</v>
      </c>
      <c r="J19" s="23" t="s">
        <v>120</v>
      </c>
      <c r="K19" s="77">
        <f t="shared" si="0"/>
        <v>11610</v>
      </c>
      <c r="L19" s="79"/>
      <c r="M19" s="13"/>
    </row>
    <row r="20" spans="1:12" ht="32.25" customHeight="1">
      <c r="A20" s="43">
        <v>12</v>
      </c>
      <c r="B20" s="1" t="s">
        <v>7</v>
      </c>
      <c r="C20" s="1" t="s">
        <v>23</v>
      </c>
      <c r="D20" s="1">
        <v>26</v>
      </c>
      <c r="E20" s="1" t="s">
        <v>63</v>
      </c>
      <c r="F20" s="1"/>
      <c r="G20" s="7" t="s">
        <v>64</v>
      </c>
      <c r="H20" s="2">
        <v>940</v>
      </c>
      <c r="I20" s="9">
        <v>3760</v>
      </c>
      <c r="J20" s="24" t="s">
        <v>51</v>
      </c>
      <c r="K20" s="77">
        <f t="shared" si="0"/>
        <v>3384</v>
      </c>
      <c r="L20" s="79"/>
    </row>
    <row r="21" spans="1:12" ht="32.25" customHeight="1">
      <c r="A21" s="43">
        <v>13</v>
      </c>
      <c r="B21" s="7" t="s">
        <v>7</v>
      </c>
      <c r="C21" s="7" t="s">
        <v>39</v>
      </c>
      <c r="D21" s="7">
        <v>38</v>
      </c>
      <c r="E21" s="16" t="s">
        <v>112</v>
      </c>
      <c r="F21" s="7"/>
      <c r="G21" s="16" t="s">
        <v>113</v>
      </c>
      <c r="H21" s="8">
        <v>4852</v>
      </c>
      <c r="I21" s="9">
        <v>21400</v>
      </c>
      <c r="J21" s="23" t="s">
        <v>120</v>
      </c>
      <c r="K21" s="77">
        <f t="shared" si="0"/>
        <v>19260</v>
      </c>
      <c r="L21" s="79"/>
    </row>
    <row r="22" spans="1:13" ht="32.25" customHeight="1">
      <c r="A22" s="43">
        <v>14</v>
      </c>
      <c r="B22" s="7" t="s">
        <v>7</v>
      </c>
      <c r="C22" s="7" t="s">
        <v>40</v>
      </c>
      <c r="D22" s="19">
        <v>5</v>
      </c>
      <c r="E22" s="26" t="s">
        <v>61</v>
      </c>
      <c r="F22" s="26"/>
      <c r="G22" s="19" t="s">
        <v>62</v>
      </c>
      <c r="H22" s="20">
        <v>4956</v>
      </c>
      <c r="I22" s="9">
        <v>30727</v>
      </c>
      <c r="J22" s="23" t="s">
        <v>120</v>
      </c>
      <c r="K22" s="77">
        <f t="shared" si="0"/>
        <v>27654.3</v>
      </c>
      <c r="L22" s="79"/>
      <c r="M22" s="13"/>
    </row>
    <row r="23" spans="1:12" ht="35.25" customHeight="1">
      <c r="A23" s="43">
        <v>15</v>
      </c>
      <c r="B23" s="7" t="s">
        <v>7</v>
      </c>
      <c r="C23" s="7" t="s">
        <v>13</v>
      </c>
      <c r="D23" s="7">
        <v>6</v>
      </c>
      <c r="E23" s="7">
        <v>420</v>
      </c>
      <c r="F23" s="7"/>
      <c r="G23" s="7" t="s">
        <v>22</v>
      </c>
      <c r="H23" s="8">
        <v>695</v>
      </c>
      <c r="I23" s="9">
        <v>7000</v>
      </c>
      <c r="J23" s="23" t="s">
        <v>120</v>
      </c>
      <c r="K23" s="77">
        <f t="shared" si="0"/>
        <v>6300</v>
      </c>
      <c r="L23" s="79"/>
    </row>
    <row r="24" spans="1:12" s="18" customFormat="1" ht="54.75" customHeight="1">
      <c r="A24" s="43">
        <v>16</v>
      </c>
      <c r="B24" s="1" t="s">
        <v>24</v>
      </c>
      <c r="C24" s="1" t="s">
        <v>5</v>
      </c>
      <c r="D24" s="1">
        <v>36</v>
      </c>
      <c r="E24" s="1" t="s">
        <v>30</v>
      </c>
      <c r="F24" s="1"/>
      <c r="G24" s="2" t="s">
        <v>25</v>
      </c>
      <c r="H24" s="3" t="s">
        <v>31</v>
      </c>
      <c r="I24" s="9">
        <v>20000</v>
      </c>
      <c r="J24" s="24" t="s">
        <v>57</v>
      </c>
      <c r="K24" s="77">
        <f t="shared" si="0"/>
        <v>18000</v>
      </c>
      <c r="L24" s="80"/>
    </row>
    <row r="25" spans="1:12" s="18" customFormat="1" ht="51">
      <c r="A25" s="43">
        <v>17</v>
      </c>
      <c r="B25" s="1" t="s">
        <v>24</v>
      </c>
      <c r="C25" s="1" t="s">
        <v>5</v>
      </c>
      <c r="D25" s="1">
        <v>36</v>
      </c>
      <c r="E25" s="1" t="s">
        <v>30</v>
      </c>
      <c r="F25" s="1"/>
      <c r="G25" s="2" t="s">
        <v>25</v>
      </c>
      <c r="H25" s="35" t="s">
        <v>108</v>
      </c>
      <c r="I25" s="9">
        <v>25000</v>
      </c>
      <c r="J25" s="24" t="s">
        <v>57</v>
      </c>
      <c r="K25" s="77">
        <f t="shared" si="0"/>
        <v>22500</v>
      </c>
      <c r="L25" s="80"/>
    </row>
    <row r="26" spans="1:13" ht="32.25" customHeight="1">
      <c r="A26" s="43">
        <v>18</v>
      </c>
      <c r="B26" s="7" t="s">
        <v>7</v>
      </c>
      <c r="C26" s="7" t="s">
        <v>9</v>
      </c>
      <c r="D26" s="7">
        <v>6</v>
      </c>
      <c r="E26" s="7">
        <v>75</v>
      </c>
      <c r="F26" s="7"/>
      <c r="G26" s="7" t="s">
        <v>36</v>
      </c>
      <c r="H26" s="8">
        <v>380</v>
      </c>
      <c r="I26" s="9">
        <v>3800</v>
      </c>
      <c r="J26" s="23" t="s">
        <v>120</v>
      </c>
      <c r="K26" s="77">
        <f t="shared" si="0"/>
        <v>3420</v>
      </c>
      <c r="L26" s="79"/>
      <c r="M26" s="13"/>
    </row>
    <row r="27" spans="1:13" s="5" customFormat="1" ht="55.5" customHeight="1">
      <c r="A27" s="43">
        <v>19</v>
      </c>
      <c r="B27" s="7" t="s">
        <v>7</v>
      </c>
      <c r="C27" s="7" t="s">
        <v>9</v>
      </c>
      <c r="D27" s="7">
        <v>5</v>
      </c>
      <c r="E27" s="7">
        <v>62</v>
      </c>
      <c r="F27" s="7"/>
      <c r="G27" s="7" t="s">
        <v>36</v>
      </c>
      <c r="H27" s="8">
        <v>670</v>
      </c>
      <c r="I27" s="9">
        <v>6700</v>
      </c>
      <c r="J27" s="23" t="s">
        <v>120</v>
      </c>
      <c r="K27" s="77">
        <f t="shared" si="0"/>
        <v>6030</v>
      </c>
      <c r="L27" s="79"/>
      <c r="M27" s="68"/>
    </row>
    <row r="28" spans="1:13" ht="55.5" customHeight="1">
      <c r="A28" s="43">
        <v>20</v>
      </c>
      <c r="B28" s="7" t="s">
        <v>7</v>
      </c>
      <c r="C28" s="7" t="s">
        <v>9</v>
      </c>
      <c r="D28" s="7">
        <v>5</v>
      </c>
      <c r="E28" s="7">
        <v>257</v>
      </c>
      <c r="F28" s="7"/>
      <c r="G28" s="7" t="s">
        <v>17</v>
      </c>
      <c r="H28" s="8">
        <v>200</v>
      </c>
      <c r="I28" s="9">
        <v>2000</v>
      </c>
      <c r="J28" s="23" t="s">
        <v>120</v>
      </c>
      <c r="K28" s="77">
        <f t="shared" si="0"/>
        <v>1800</v>
      </c>
      <c r="L28" s="79"/>
      <c r="M28" s="13"/>
    </row>
    <row r="29" spans="1:12" ht="32.25" customHeight="1">
      <c r="A29" s="43">
        <v>21</v>
      </c>
      <c r="B29" s="7" t="s">
        <v>7</v>
      </c>
      <c r="C29" s="7" t="s">
        <v>9</v>
      </c>
      <c r="D29" s="7">
        <v>33</v>
      </c>
      <c r="E29" s="7">
        <v>79</v>
      </c>
      <c r="F29" s="7"/>
      <c r="G29" s="7" t="s">
        <v>19</v>
      </c>
      <c r="H29" s="8">
        <v>130</v>
      </c>
      <c r="I29" s="9">
        <v>3250</v>
      </c>
      <c r="J29" s="24" t="s">
        <v>51</v>
      </c>
      <c r="K29" s="77">
        <f t="shared" si="0"/>
        <v>2925</v>
      </c>
      <c r="L29" s="79"/>
    </row>
    <row r="30" spans="1:13" ht="32.25" customHeight="1">
      <c r="A30" s="43">
        <v>22</v>
      </c>
      <c r="B30" s="7" t="s">
        <v>7</v>
      </c>
      <c r="C30" s="7" t="s">
        <v>9</v>
      </c>
      <c r="D30" s="7">
        <v>41</v>
      </c>
      <c r="E30" s="7">
        <v>358</v>
      </c>
      <c r="F30" s="7"/>
      <c r="G30" s="7" t="s">
        <v>65</v>
      </c>
      <c r="H30" s="8">
        <v>180</v>
      </c>
      <c r="I30" s="9">
        <v>4500</v>
      </c>
      <c r="J30" s="24" t="s">
        <v>51</v>
      </c>
      <c r="K30" s="77">
        <f t="shared" si="0"/>
        <v>4050</v>
      </c>
      <c r="L30" s="79"/>
      <c r="M30" s="89"/>
    </row>
    <row r="31" spans="1:12" ht="32.25" customHeight="1">
      <c r="A31" s="43">
        <v>23</v>
      </c>
      <c r="B31" s="7" t="s">
        <v>7</v>
      </c>
      <c r="C31" s="7" t="s">
        <v>66</v>
      </c>
      <c r="D31" s="7">
        <v>23</v>
      </c>
      <c r="E31" s="7">
        <v>206</v>
      </c>
      <c r="F31" s="7"/>
      <c r="G31" s="7" t="s">
        <v>47</v>
      </c>
      <c r="H31" s="8">
        <v>124</v>
      </c>
      <c r="I31" s="9">
        <v>1240</v>
      </c>
      <c r="J31" s="24" t="s">
        <v>51</v>
      </c>
      <c r="K31" s="77">
        <f t="shared" si="0"/>
        <v>1116</v>
      </c>
      <c r="L31" s="79"/>
    </row>
    <row r="32" spans="1:12" ht="32.25" customHeight="1">
      <c r="A32" s="43">
        <v>24</v>
      </c>
      <c r="B32" s="7" t="s">
        <v>7</v>
      </c>
      <c r="C32" s="7" t="s">
        <v>66</v>
      </c>
      <c r="D32" s="7">
        <v>23</v>
      </c>
      <c r="E32" s="7">
        <v>207</v>
      </c>
      <c r="F32" s="7"/>
      <c r="G32" s="7" t="s">
        <v>47</v>
      </c>
      <c r="H32" s="8">
        <v>676</v>
      </c>
      <c r="I32" s="9">
        <v>6760</v>
      </c>
      <c r="J32" s="24" t="s">
        <v>51</v>
      </c>
      <c r="K32" s="77">
        <f t="shared" si="0"/>
        <v>6084</v>
      </c>
      <c r="L32" s="79"/>
    </row>
    <row r="33" spans="1:12" ht="32.25" customHeight="1">
      <c r="A33" s="43">
        <v>25</v>
      </c>
      <c r="B33" s="7" t="s">
        <v>7</v>
      </c>
      <c r="C33" s="7" t="s">
        <v>66</v>
      </c>
      <c r="D33" s="7">
        <v>23</v>
      </c>
      <c r="E33" s="7">
        <v>138</v>
      </c>
      <c r="F33" s="7"/>
      <c r="G33" s="7" t="s">
        <v>47</v>
      </c>
      <c r="H33" s="8">
        <v>528</v>
      </c>
      <c r="I33" s="9">
        <v>8000</v>
      </c>
      <c r="J33" s="24" t="s">
        <v>51</v>
      </c>
      <c r="K33" s="77">
        <f t="shared" si="0"/>
        <v>7200</v>
      </c>
      <c r="L33" s="79"/>
    </row>
    <row r="34" spans="1:12" ht="31.5" customHeight="1">
      <c r="A34" s="43">
        <v>26</v>
      </c>
      <c r="B34" s="7" t="s">
        <v>7</v>
      </c>
      <c r="C34" s="7" t="s">
        <v>69</v>
      </c>
      <c r="D34" s="7">
        <v>14</v>
      </c>
      <c r="E34" s="7" t="s">
        <v>79</v>
      </c>
      <c r="F34" s="7"/>
      <c r="G34" s="7" t="s">
        <v>70</v>
      </c>
      <c r="H34" s="8">
        <v>393</v>
      </c>
      <c r="I34" s="9">
        <v>3700</v>
      </c>
      <c r="J34" s="23" t="s">
        <v>119</v>
      </c>
      <c r="K34" s="77">
        <f t="shared" si="0"/>
        <v>3330</v>
      </c>
      <c r="L34" s="79"/>
    </row>
    <row r="35" spans="1:13" ht="51">
      <c r="A35" s="43">
        <v>27</v>
      </c>
      <c r="B35" s="7" t="s">
        <v>7</v>
      </c>
      <c r="C35" s="7" t="s">
        <v>81</v>
      </c>
      <c r="D35" s="7">
        <v>21</v>
      </c>
      <c r="E35" s="7" t="s">
        <v>82</v>
      </c>
      <c r="F35" s="7"/>
      <c r="G35" s="7" t="s">
        <v>83</v>
      </c>
      <c r="H35" s="19">
        <v>965</v>
      </c>
      <c r="I35" s="9">
        <v>29000</v>
      </c>
      <c r="J35" s="16" t="s">
        <v>109</v>
      </c>
      <c r="K35" s="77">
        <f t="shared" si="0"/>
        <v>26100</v>
      </c>
      <c r="L35" s="79"/>
      <c r="M35" s="13"/>
    </row>
    <row r="36" spans="1:13" ht="45" customHeight="1">
      <c r="A36" s="43">
        <v>28</v>
      </c>
      <c r="B36" s="7" t="s">
        <v>7</v>
      </c>
      <c r="C36" s="7" t="s">
        <v>81</v>
      </c>
      <c r="D36" s="7">
        <v>21</v>
      </c>
      <c r="E36" s="16" t="s">
        <v>136</v>
      </c>
      <c r="F36" s="7"/>
      <c r="G36" s="7" t="s">
        <v>83</v>
      </c>
      <c r="H36" s="19">
        <v>133</v>
      </c>
      <c r="I36" s="9">
        <f>H36*30</f>
        <v>3990</v>
      </c>
      <c r="J36" s="16" t="s">
        <v>109</v>
      </c>
      <c r="K36" s="77">
        <f t="shared" si="0"/>
        <v>3591</v>
      </c>
      <c r="L36" s="79"/>
      <c r="M36" s="13"/>
    </row>
    <row r="37" spans="1:13" ht="45" customHeight="1">
      <c r="A37" s="43">
        <v>29</v>
      </c>
      <c r="B37" s="7" t="s">
        <v>7</v>
      </c>
      <c r="C37" s="7" t="s">
        <v>81</v>
      </c>
      <c r="D37" s="7">
        <v>21</v>
      </c>
      <c r="E37" s="16" t="s">
        <v>137</v>
      </c>
      <c r="F37" s="7"/>
      <c r="G37" s="7" t="s">
        <v>83</v>
      </c>
      <c r="H37" s="19">
        <v>29</v>
      </c>
      <c r="I37" s="9">
        <f>H37*30</f>
        <v>870</v>
      </c>
      <c r="J37" s="16" t="s">
        <v>109</v>
      </c>
      <c r="K37" s="77">
        <f t="shared" si="0"/>
        <v>783</v>
      </c>
      <c r="L37" s="79"/>
      <c r="M37" s="13"/>
    </row>
    <row r="38" spans="1:13" ht="45" customHeight="1">
      <c r="A38" s="43">
        <v>30</v>
      </c>
      <c r="B38" s="7" t="s">
        <v>7</v>
      </c>
      <c r="C38" s="7" t="s">
        <v>81</v>
      </c>
      <c r="D38" s="7">
        <v>21</v>
      </c>
      <c r="E38" s="16" t="s">
        <v>138</v>
      </c>
      <c r="F38" s="7"/>
      <c r="G38" s="7" t="s">
        <v>83</v>
      </c>
      <c r="H38" s="19">
        <v>47</v>
      </c>
      <c r="I38" s="9">
        <f>H38*30</f>
        <v>1410</v>
      </c>
      <c r="J38" s="16" t="s">
        <v>109</v>
      </c>
      <c r="K38" s="77">
        <f t="shared" si="0"/>
        <v>1269</v>
      </c>
      <c r="L38" s="79"/>
      <c r="M38" s="13"/>
    </row>
    <row r="39" spans="1:13" ht="72.75" customHeight="1">
      <c r="A39" s="43">
        <v>31</v>
      </c>
      <c r="B39" s="7" t="s">
        <v>7</v>
      </c>
      <c r="C39" s="7" t="s">
        <v>42</v>
      </c>
      <c r="D39" s="7">
        <v>9</v>
      </c>
      <c r="E39" s="1" t="s">
        <v>110</v>
      </c>
      <c r="F39" s="7"/>
      <c r="G39" s="7" t="s">
        <v>84</v>
      </c>
      <c r="H39" s="2">
        <v>4523</v>
      </c>
      <c r="I39" s="9">
        <v>29414</v>
      </c>
      <c r="J39" s="23" t="s">
        <v>121</v>
      </c>
      <c r="K39" s="77"/>
      <c r="L39" s="87">
        <f>SUM(I39-I39*25%)</f>
        <v>22060.5</v>
      </c>
      <c r="M39" s="93"/>
    </row>
    <row r="40" spans="1:13" ht="71.25" customHeight="1">
      <c r="A40" s="43">
        <v>32</v>
      </c>
      <c r="B40" s="7" t="s">
        <v>7</v>
      </c>
      <c r="C40" s="7" t="s">
        <v>42</v>
      </c>
      <c r="D40" s="7">
        <v>9</v>
      </c>
      <c r="E40" s="1" t="s">
        <v>111</v>
      </c>
      <c r="F40" s="7"/>
      <c r="G40" s="7" t="s">
        <v>84</v>
      </c>
      <c r="H40" s="2">
        <v>1354</v>
      </c>
      <c r="I40" s="9">
        <v>8806</v>
      </c>
      <c r="J40" s="23" t="s">
        <v>121</v>
      </c>
      <c r="K40" s="77"/>
      <c r="L40" s="87">
        <f>SUM(I40-I40*25%)</f>
        <v>6604.5</v>
      </c>
      <c r="M40" s="88"/>
    </row>
    <row r="41" spans="1:14" ht="54.75" customHeight="1">
      <c r="A41" s="43">
        <v>33</v>
      </c>
      <c r="B41" s="7" t="s">
        <v>7</v>
      </c>
      <c r="C41" s="7" t="s">
        <v>9</v>
      </c>
      <c r="D41" s="7">
        <v>48</v>
      </c>
      <c r="E41" s="16" t="s">
        <v>122</v>
      </c>
      <c r="F41" s="7"/>
      <c r="G41" s="16" t="s">
        <v>123</v>
      </c>
      <c r="H41" s="8">
        <v>751</v>
      </c>
      <c r="I41" s="9">
        <v>15020</v>
      </c>
      <c r="J41" s="24" t="s">
        <v>51</v>
      </c>
      <c r="K41" s="77">
        <f>I41-I41*10%</f>
        <v>13518</v>
      </c>
      <c r="L41" s="79"/>
      <c r="M41" s="86"/>
      <c r="N41" s="76"/>
    </row>
    <row r="42" spans="1:13" ht="71.25" customHeight="1">
      <c r="A42" s="43">
        <v>34</v>
      </c>
      <c r="B42" s="7" t="s">
        <v>7</v>
      </c>
      <c r="C42" s="7" t="s">
        <v>85</v>
      </c>
      <c r="D42" s="1">
        <v>26</v>
      </c>
      <c r="E42" s="1" t="s">
        <v>86</v>
      </c>
      <c r="F42" s="7"/>
      <c r="G42" s="7" t="s">
        <v>87</v>
      </c>
      <c r="H42" s="2">
        <v>3267</v>
      </c>
      <c r="I42" s="35" t="s">
        <v>35</v>
      </c>
      <c r="J42" s="41" t="s">
        <v>101</v>
      </c>
      <c r="K42" s="77"/>
      <c r="L42" s="79"/>
      <c r="M42" s="13"/>
    </row>
    <row r="43" spans="1:12" ht="44.25" customHeight="1">
      <c r="A43" s="43">
        <v>35</v>
      </c>
      <c r="B43" s="32" t="s">
        <v>7</v>
      </c>
      <c r="C43" s="32" t="s">
        <v>5</v>
      </c>
      <c r="D43" s="32">
        <v>53</v>
      </c>
      <c r="E43" s="32" t="s">
        <v>37</v>
      </c>
      <c r="F43" s="32"/>
      <c r="G43" s="32" t="s">
        <v>26</v>
      </c>
      <c r="H43" s="33">
        <f>476+3008</f>
        <v>3484</v>
      </c>
      <c r="I43" s="34" t="s">
        <v>35</v>
      </c>
      <c r="J43" s="52" t="s">
        <v>118</v>
      </c>
      <c r="K43" s="77"/>
      <c r="L43" s="79"/>
    </row>
    <row r="44" spans="1:13" ht="46.5" customHeight="1">
      <c r="A44" s="43">
        <v>36</v>
      </c>
      <c r="B44" s="32" t="s">
        <v>7</v>
      </c>
      <c r="C44" s="32" t="s">
        <v>106</v>
      </c>
      <c r="D44" s="32">
        <v>45</v>
      </c>
      <c r="E44" s="32">
        <v>110</v>
      </c>
      <c r="F44" s="32"/>
      <c r="G44" s="32" t="s">
        <v>47</v>
      </c>
      <c r="H44" s="33">
        <v>1360</v>
      </c>
      <c r="I44" s="34" t="s">
        <v>35</v>
      </c>
      <c r="J44" s="16" t="s">
        <v>107</v>
      </c>
      <c r="K44" s="77"/>
      <c r="L44" s="79"/>
      <c r="M44" s="13"/>
    </row>
    <row r="45" spans="1:14" ht="46.5" customHeight="1">
      <c r="A45" s="43">
        <v>37</v>
      </c>
      <c r="B45" s="32" t="s">
        <v>7</v>
      </c>
      <c r="C45" s="32" t="s">
        <v>106</v>
      </c>
      <c r="D45" s="32">
        <v>45</v>
      </c>
      <c r="E45" s="32">
        <v>111</v>
      </c>
      <c r="F45" s="32"/>
      <c r="G45" s="32" t="s">
        <v>47</v>
      </c>
      <c r="H45" s="33">
        <v>4240</v>
      </c>
      <c r="I45" s="34" t="s">
        <v>35</v>
      </c>
      <c r="J45" s="16" t="s">
        <v>101</v>
      </c>
      <c r="K45" s="77"/>
      <c r="L45" s="79"/>
      <c r="M45" s="13"/>
      <c r="N45" s="83"/>
    </row>
    <row r="46" spans="1:13" ht="37.5" customHeight="1">
      <c r="A46" s="43">
        <v>38</v>
      </c>
      <c r="B46" s="27" t="s">
        <v>7</v>
      </c>
      <c r="C46" s="7" t="s">
        <v>81</v>
      </c>
      <c r="D46" s="27">
        <v>21</v>
      </c>
      <c r="E46" s="27" t="s">
        <v>139</v>
      </c>
      <c r="F46" s="27"/>
      <c r="G46" s="27" t="s">
        <v>124</v>
      </c>
      <c r="H46" s="28">
        <v>585</v>
      </c>
      <c r="I46" s="9">
        <v>25260</v>
      </c>
      <c r="J46" s="16" t="s">
        <v>125</v>
      </c>
      <c r="K46" s="77">
        <f>I46-I46*10%</f>
        <v>22734</v>
      </c>
      <c r="L46" s="79"/>
      <c r="M46" s="13"/>
    </row>
    <row r="47" spans="1:13" ht="54" customHeight="1">
      <c r="A47" s="43">
        <v>39</v>
      </c>
      <c r="B47" s="27" t="s">
        <v>7</v>
      </c>
      <c r="C47" s="7" t="s">
        <v>130</v>
      </c>
      <c r="D47" s="27">
        <v>6</v>
      </c>
      <c r="E47" s="27" t="s">
        <v>131</v>
      </c>
      <c r="F47" s="27"/>
      <c r="G47" s="27" t="s">
        <v>132</v>
      </c>
      <c r="H47" s="28" t="s">
        <v>133</v>
      </c>
      <c r="I47" s="9">
        <v>460000</v>
      </c>
      <c r="J47" s="16" t="s">
        <v>134</v>
      </c>
      <c r="K47" s="81"/>
      <c r="L47" s="82"/>
      <c r="M47" s="67"/>
    </row>
    <row r="48" spans="1:12" ht="39" customHeight="1" thickBot="1">
      <c r="A48" s="75"/>
      <c r="B48" s="119" t="s">
        <v>104</v>
      </c>
      <c r="C48" s="120"/>
      <c r="D48" s="120"/>
      <c r="E48" s="120"/>
      <c r="F48" s="120"/>
      <c r="G48" s="120"/>
      <c r="H48" s="121"/>
      <c r="I48" s="47">
        <f>SUM(I14:I47)</f>
        <v>811227</v>
      </c>
      <c r="J48" s="53"/>
      <c r="K48" s="47">
        <f>SUM(K14:K46)</f>
        <v>281706.3</v>
      </c>
      <c r="L48" s="47">
        <f>SUM(L14:L46)</f>
        <v>28665</v>
      </c>
    </row>
    <row r="49" spans="1:12" s="37" customFormat="1" ht="35.25" customHeight="1" thickBot="1">
      <c r="A49" s="122" t="s">
        <v>41</v>
      </c>
      <c r="B49" s="123"/>
      <c r="C49" s="123"/>
      <c r="D49" s="123"/>
      <c r="E49" s="123"/>
      <c r="F49" s="123"/>
      <c r="G49" s="123"/>
      <c r="H49" s="123"/>
      <c r="I49" s="123"/>
      <c r="J49" s="123"/>
      <c r="K49" s="123"/>
      <c r="L49" s="124"/>
    </row>
    <row r="50" spans="1:12" s="21" customFormat="1" ht="38.25">
      <c r="A50" s="73"/>
      <c r="B50" s="48" t="s">
        <v>11</v>
      </c>
      <c r="C50" s="49" t="s">
        <v>0</v>
      </c>
      <c r="D50" s="49" t="s">
        <v>1</v>
      </c>
      <c r="E50" s="49" t="s">
        <v>2</v>
      </c>
      <c r="F50" s="49"/>
      <c r="G50" s="50" t="s">
        <v>34</v>
      </c>
      <c r="H50" s="50" t="s">
        <v>6</v>
      </c>
      <c r="I50" s="51" t="s">
        <v>18</v>
      </c>
      <c r="J50" s="50" t="s">
        <v>4</v>
      </c>
      <c r="K50" s="50"/>
      <c r="L50" s="50"/>
    </row>
    <row r="51" spans="1:12" ht="54" customHeight="1">
      <c r="A51" s="43">
        <v>40</v>
      </c>
      <c r="B51" s="1" t="s">
        <v>27</v>
      </c>
      <c r="C51" s="1" t="s">
        <v>5</v>
      </c>
      <c r="D51" s="1">
        <v>59</v>
      </c>
      <c r="E51" s="1">
        <v>61</v>
      </c>
      <c r="F51" s="1"/>
      <c r="G51" s="1" t="s">
        <v>17</v>
      </c>
      <c r="H51" s="2">
        <v>370</v>
      </c>
      <c r="I51" s="22" t="s">
        <v>32</v>
      </c>
      <c r="J51" s="3" t="s">
        <v>58</v>
      </c>
      <c r="K51" s="59"/>
      <c r="L51" s="57"/>
    </row>
    <row r="52" spans="1:12" ht="54" customHeight="1">
      <c r="A52" s="43">
        <v>41</v>
      </c>
      <c r="B52" s="27" t="s">
        <v>7</v>
      </c>
      <c r="C52" s="27" t="s">
        <v>10</v>
      </c>
      <c r="D52" s="27">
        <v>102</v>
      </c>
      <c r="E52" s="27">
        <v>729</v>
      </c>
      <c r="F52" s="27"/>
      <c r="G52" s="27" t="s">
        <v>75</v>
      </c>
      <c r="H52" s="28">
        <v>65</v>
      </c>
      <c r="I52" s="22" t="s">
        <v>43</v>
      </c>
      <c r="J52" s="54" t="s">
        <v>52</v>
      </c>
      <c r="K52" s="59"/>
      <c r="L52" s="57"/>
    </row>
    <row r="53" spans="1:12" ht="60" customHeight="1">
      <c r="A53" s="43">
        <v>42</v>
      </c>
      <c r="B53" s="27" t="s">
        <v>7</v>
      </c>
      <c r="C53" s="27" t="s">
        <v>5</v>
      </c>
      <c r="D53" s="27">
        <v>81</v>
      </c>
      <c r="E53" s="27">
        <v>222</v>
      </c>
      <c r="F53" s="27"/>
      <c r="G53" s="27" t="s">
        <v>76</v>
      </c>
      <c r="H53" s="28">
        <v>125</v>
      </c>
      <c r="I53" s="22" t="s">
        <v>32</v>
      </c>
      <c r="J53" s="35" t="s">
        <v>92</v>
      </c>
      <c r="K53" s="59"/>
      <c r="L53" s="57"/>
    </row>
    <row r="54" spans="1:12" s="13" customFormat="1" ht="72">
      <c r="A54" s="94">
        <v>43</v>
      </c>
      <c r="B54" s="69" t="s">
        <v>68</v>
      </c>
      <c r="C54" s="69" t="s">
        <v>15</v>
      </c>
      <c r="D54" s="69">
        <v>44</v>
      </c>
      <c r="E54" s="31" t="s">
        <v>67</v>
      </c>
      <c r="F54" s="31"/>
      <c r="G54" s="69" t="s">
        <v>77</v>
      </c>
      <c r="H54" s="70">
        <v>8853</v>
      </c>
      <c r="I54" s="30" t="s">
        <v>71</v>
      </c>
      <c r="J54" s="34" t="s">
        <v>105</v>
      </c>
      <c r="K54" s="71"/>
      <c r="L54" s="72"/>
    </row>
    <row r="55" spans="1:12" s="13" customFormat="1" ht="51.75" thickBot="1">
      <c r="A55" s="95">
        <v>44</v>
      </c>
      <c r="B55" s="96" t="s">
        <v>68</v>
      </c>
      <c r="C55" s="96" t="s">
        <v>141</v>
      </c>
      <c r="D55" s="96">
        <v>9</v>
      </c>
      <c r="E55" s="97" t="s">
        <v>142</v>
      </c>
      <c r="F55" s="97"/>
      <c r="G55" s="96" t="s">
        <v>22</v>
      </c>
      <c r="H55" s="98">
        <v>1387</v>
      </c>
      <c r="I55" s="99" t="s">
        <v>143</v>
      </c>
      <c r="J55" s="100" t="s">
        <v>144</v>
      </c>
      <c r="K55" s="101"/>
      <c r="L55" s="102"/>
    </row>
    <row r="56" spans="1:12" ht="30" customHeight="1" thickBot="1">
      <c r="A56" s="74"/>
      <c r="B56" s="114" t="s">
        <v>102</v>
      </c>
      <c r="C56" s="115"/>
      <c r="D56" s="115"/>
      <c r="E56" s="115"/>
      <c r="F56" s="115"/>
      <c r="G56" s="115"/>
      <c r="H56" s="115"/>
      <c r="I56" s="116"/>
      <c r="J56" s="66">
        <f>SUM(I10+I48)</f>
        <v>5561227</v>
      </c>
      <c r="K56" s="91" t="s">
        <v>129</v>
      </c>
      <c r="L56" s="92">
        <f>K48+K10</f>
        <v>4556706.3</v>
      </c>
    </row>
    <row r="58" spans="1:12" ht="92.25" customHeight="1">
      <c r="A58" s="103" t="s">
        <v>140</v>
      </c>
      <c r="B58" s="104"/>
      <c r="C58" s="104"/>
      <c r="D58" s="104"/>
      <c r="E58" s="104"/>
      <c r="F58" s="104"/>
      <c r="G58" s="104"/>
      <c r="H58" s="104"/>
      <c r="I58" s="104"/>
      <c r="J58" s="104"/>
      <c r="K58" s="104"/>
      <c r="L58" s="104"/>
    </row>
    <row r="59" spans="9:11" ht="45" customHeight="1">
      <c r="I59" s="90"/>
      <c r="J59" s="29"/>
      <c r="K59" s="67"/>
    </row>
    <row r="60" ht="24.75" customHeight="1">
      <c r="J60" s="29"/>
    </row>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9" ht="67.5" customHeight="1"/>
  </sheetData>
  <sheetProtection/>
  <mergeCells count="8">
    <mergeCell ref="A58:L58"/>
    <mergeCell ref="A2:L2"/>
    <mergeCell ref="A12:L12"/>
    <mergeCell ref="A3:L3"/>
    <mergeCell ref="B56:I56"/>
    <mergeCell ref="B10:H10"/>
    <mergeCell ref="B48:H48"/>
    <mergeCell ref="A49:L49"/>
  </mergeCells>
  <printOptions/>
  <pageMargins left="0.4724409448818898" right="0.4724409448818898" top="0.6692913385826772" bottom="0.5905511811023623" header="0.31496062992125984" footer="0.4330708661417323"/>
  <pageSetup fitToHeight="5" horizontalDpi="600" verticalDpi="600" orientation="landscape" paperSize="9" scale="95" r:id="rId1"/>
  <headerFooter alignWithMargins="0">
    <oddHeader>&amp;RAllegato A/1</oddHeader>
    <oddFooter>&amp;RPagina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di Mantova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cattelani</dc:creator>
  <cp:keywords/>
  <dc:description/>
  <cp:lastModifiedBy>Alessandra Ferrari</cp:lastModifiedBy>
  <cp:lastPrinted>2019-02-21T09:52:12Z</cp:lastPrinted>
  <dcterms:created xsi:type="dcterms:W3CDTF">2009-01-13T07:43:22Z</dcterms:created>
  <dcterms:modified xsi:type="dcterms:W3CDTF">2020-01-20T09:54:02Z</dcterms:modified>
  <cp:category/>
  <cp:version/>
  <cp:contentType/>
  <cp:contentStatus/>
</cp:coreProperties>
</file>