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33" windowHeight="9627" activeTab="0"/>
  </bookViews>
  <sheets>
    <sheet name="chiuse aperte" sheetId="1" r:id="rId1"/>
    <sheet name="motivi" sheetId="2" r:id="rId2"/>
    <sheet name="importi pagati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<sst xmlns="http://schemas.openxmlformats.org/spreadsheetml/2006/main" count="41" uniqueCount="28">
  <si>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ANNO</t>
  </si>
  <si>
    <t>BUCHE</t>
  </si>
  <si>
    <t>CADUTA RAMI / ARBUSTI SPORGENTI</t>
  </si>
  <si>
    <t>MATERIALE SU STRADA</t>
  </si>
  <si>
    <t>FONDO STRADALE GHIACCIATO</t>
  </si>
  <si>
    <t>ALTRO</t>
  </si>
  <si>
    <t>TOTALE</t>
  </si>
  <si>
    <t xml:space="preserve">richieste risarcimento danni </t>
  </si>
  <si>
    <t>di cui:</t>
  </si>
  <si>
    <t>MOTIVO RICHIESTA DANNI</t>
  </si>
  <si>
    <t>richieste risarcimento per sinistri mortali</t>
  </si>
  <si>
    <t>%</t>
  </si>
  <si>
    <t xml:space="preserve">pratiche 
chiuse </t>
  </si>
  <si>
    <t>% del totale</t>
  </si>
  <si>
    <t>pratiche accolte</t>
  </si>
  <si>
    <t>% delle chiuse</t>
  </si>
  <si>
    <t>pratiche rigettate*</t>
  </si>
  <si>
    <t>* per mancanza responsabilità Provincia</t>
  </si>
  <si>
    <t>pagato da Provincia 
(per franchigia)</t>
  </si>
  <si>
    <t>pagato da Assicurazione</t>
  </si>
  <si>
    <t>pagato totale</t>
  </si>
  <si>
    <t>pratiche chiuse</t>
  </si>
  <si>
    <t>al 31/12</t>
  </si>
  <si>
    <t>pagamento medio</t>
  </si>
  <si>
    <t>anno</t>
  </si>
  <si>
    <t xml:space="preserve">totale 2009/2017 </t>
  </si>
  <si>
    <t xml:space="preserve">2009-2017 </t>
  </si>
  <si>
    <t>2009-2017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</si>
</sst>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.00"/>
    <numFmt numFmtId="169" formatCode="###0"/>
    <numFmt numFmtId="170" formatCode="####.00"/>
    <numFmt numFmtId="171" formatCode="####"/>
    <numFmt numFmtId="172" formatCode="###0.0"/>
    <numFmt numFmtId="173" formatCode="0.0"/>
    <numFmt numFmtId="174" formatCode="0.000"/>
    <numFmt numFmtId="175" formatCode="0.0%"/>
    <numFmt numFmtId="176" formatCode="0.000%"/>
    <numFmt numFmtId="177" formatCode="0.0000%"/>
    <numFmt numFmtId="178" formatCode="&quot;€&quot;\ #,##0.00"/>
    <numFmt numFmtId="179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i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i/>
      <sz val="8"/>
      <color indexed="23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23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6" fillId="0" borderId="0" xfId="48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9" fontId="6" fillId="0" borderId="11" xfId="48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9" fontId="6" fillId="0" borderId="11" xfId="48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9" fontId="6" fillId="0" borderId="12" xfId="48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vertical="center" wrapText="1"/>
    </xf>
    <xf numFmtId="9" fontId="6" fillId="0" borderId="11" xfId="48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4" fontId="4" fillId="0" borderId="14" xfId="0" applyNumberFormat="1" applyFont="1" applyBorder="1" applyAlignment="1">
      <alignment vertical="center" wrapText="1"/>
    </xf>
    <xf numFmtId="9" fontId="6" fillId="0" borderId="14" xfId="48" applyFont="1" applyBorder="1" applyAlignment="1">
      <alignment vertical="center" wrapText="1"/>
    </xf>
    <xf numFmtId="44" fontId="5" fillId="0" borderId="13" xfId="0" applyNumberFormat="1" applyFont="1" applyBorder="1" applyAlignment="1">
      <alignment vertical="center" wrapText="1"/>
    </xf>
    <xf numFmtId="9" fontId="9" fillId="0" borderId="13" xfId="48" applyFont="1" applyBorder="1" applyAlignment="1">
      <alignment vertical="center" wrapText="1"/>
    </xf>
    <xf numFmtId="44" fontId="5" fillId="0" borderId="13" xfId="0" applyNumberFormat="1" applyFont="1" applyFill="1" applyBorder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44" fontId="4" fillId="0" borderId="15" xfId="0" applyNumberFormat="1" applyFont="1" applyBorder="1" applyAlignment="1">
      <alignment vertical="center" wrapText="1"/>
    </xf>
    <xf numFmtId="9" fontId="4" fillId="0" borderId="15" xfId="48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4" fontId="4" fillId="0" borderId="0" xfId="0" applyNumberFormat="1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7" fontId="4" fillId="0" borderId="11" xfId="0" applyNumberFormat="1" applyFont="1" applyBorder="1" applyAlignment="1">
      <alignment horizontal="right" vertical="center" wrapText="1"/>
    </xf>
    <xf numFmtId="7" fontId="4" fillId="0" borderId="0" xfId="0" applyNumberFormat="1" applyFont="1" applyBorder="1" applyAlignment="1">
      <alignment horizontal="right" vertical="center" wrapText="1"/>
    </xf>
    <xf numFmtId="7" fontId="4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7" fontId="4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4" fillId="0" borderId="0" xfId="48" applyFont="1" applyFill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4" fillId="0" borderId="11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9" fontId="4" fillId="0" borderId="18" xfId="48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C4:J35"/>
  <sheetViews>
    <sheetView showGridLines="0" tabSelected="1" zoomScalePageLayoutView="0" workbookViewId="0" topLeftCell="A1">
      <selection activeCell="M25" sqref="M25"/>
    </sheetView>
  </sheetViews>
  <sheetFormatPr defaultColWidth="9.140625" defaultRowHeight="12.75"/>
  <cols>
    <col min="3" max="3" width="18.57421875" style="0" customWidth="1"/>
    <col min="4" max="4" width="13.7109375" style="0" customWidth="1"/>
    <col min="5" max="5" width="12.421875" style="0" customWidth="1"/>
    <col min="6" max="6" width="10.57421875" style="0" customWidth="1"/>
    <col min="7" max="7" width="8.421875" style="0" customWidth="1"/>
    <col min="8" max="8" width="9.7109375" style="0" customWidth="1"/>
    <col min="9" max="9" width="9.00390625" style="0" customWidth="1"/>
    <col min="10" max="10" width="9.7109375" style="0" customWidth="1"/>
  </cols>
  <sheetData>
    <row r="4" spans="3:10" ht="13.5" thickBot="1">
      <c r="C4" s="3"/>
      <c r="D4" s="3"/>
      <c r="E4" s="3"/>
      <c r="F4" s="3"/>
      <c r="G4" s="3"/>
      <c r="H4" s="3"/>
      <c r="I4" s="3"/>
      <c r="J4" s="3"/>
    </row>
    <row r="5" spans="3:10" ht="12.75">
      <c r="C5" s="69" t="s">
        <v>0</v>
      </c>
      <c r="D5" s="69" t="s">
        <v>7</v>
      </c>
      <c r="E5" s="67" t="s">
        <v>12</v>
      </c>
      <c r="F5" s="72" t="s">
        <v>13</v>
      </c>
      <c r="G5" s="67" t="s">
        <v>8</v>
      </c>
      <c r="H5" s="67"/>
      <c r="I5" s="67"/>
      <c r="J5" s="67"/>
    </row>
    <row r="6" spans="3:10" ht="22.5" thickBot="1">
      <c r="C6" s="70"/>
      <c r="D6" s="70"/>
      <c r="E6" s="71"/>
      <c r="F6" s="73"/>
      <c r="G6" s="5" t="s">
        <v>14</v>
      </c>
      <c r="H6" s="4" t="s">
        <v>15</v>
      </c>
      <c r="I6" s="5" t="s">
        <v>16</v>
      </c>
      <c r="J6" s="4" t="s">
        <v>15</v>
      </c>
    </row>
    <row r="7" spans="3:10" ht="14.25" customHeight="1" thickTop="1">
      <c r="C7" s="16">
        <v>2009</v>
      </c>
      <c r="D7" s="7">
        <v>138</v>
      </c>
      <c r="E7" s="7">
        <v>138</v>
      </c>
      <c r="F7" s="8">
        <v>1</v>
      </c>
      <c r="G7" s="9">
        <v>95</v>
      </c>
      <c r="H7" s="10">
        <v>0.6884057971014492</v>
      </c>
      <c r="I7" s="9">
        <v>43</v>
      </c>
      <c r="J7" s="10">
        <v>0.3115942028985507</v>
      </c>
    </row>
    <row r="8" spans="3:10" ht="14.25" customHeight="1">
      <c r="C8" s="17">
        <v>2010</v>
      </c>
      <c r="D8" s="12">
        <v>81</v>
      </c>
      <c r="E8" s="12">
        <v>80</v>
      </c>
      <c r="F8" s="10">
        <f aca="true" t="shared" si="0" ref="F8:F16">E8/D8</f>
        <v>0.9876543209876543</v>
      </c>
      <c r="G8" s="13">
        <v>38</v>
      </c>
      <c r="H8" s="14">
        <v>0.47</v>
      </c>
      <c r="I8" s="13">
        <v>42</v>
      </c>
      <c r="J8" s="10">
        <f aca="true" t="shared" si="1" ref="J8:J16">I8/$E8</f>
        <v>0.525</v>
      </c>
    </row>
    <row r="9" spans="3:10" ht="14.25" customHeight="1">
      <c r="C9" s="17">
        <v>2011</v>
      </c>
      <c r="D9" s="12">
        <v>97</v>
      </c>
      <c r="E9" s="12">
        <v>96</v>
      </c>
      <c r="F9" s="10">
        <f t="shared" si="0"/>
        <v>0.9896907216494846</v>
      </c>
      <c r="G9" s="13">
        <v>63</v>
      </c>
      <c r="H9" s="10">
        <f aca="true" t="shared" si="2" ref="H9:H16">G9/$E9</f>
        <v>0.65625</v>
      </c>
      <c r="I9" s="13">
        <v>33</v>
      </c>
      <c r="J9" s="10">
        <f t="shared" si="1"/>
        <v>0.34375</v>
      </c>
    </row>
    <row r="10" spans="3:10" ht="14.25" customHeight="1">
      <c r="C10" s="17">
        <v>2012</v>
      </c>
      <c r="D10" s="12">
        <v>44</v>
      </c>
      <c r="E10" s="12">
        <v>44</v>
      </c>
      <c r="F10" s="10">
        <f t="shared" si="0"/>
        <v>1</v>
      </c>
      <c r="G10" s="13">
        <v>28</v>
      </c>
      <c r="H10" s="10">
        <f t="shared" si="2"/>
        <v>0.6363636363636364</v>
      </c>
      <c r="I10" s="13">
        <v>16</v>
      </c>
      <c r="J10" s="10">
        <f t="shared" si="1"/>
        <v>0.36363636363636365</v>
      </c>
    </row>
    <row r="11" spans="3:10" ht="14.25" customHeight="1">
      <c r="C11" s="17">
        <v>2013</v>
      </c>
      <c r="D11" s="12">
        <v>127</v>
      </c>
      <c r="E11" s="12">
        <v>126</v>
      </c>
      <c r="F11" s="10">
        <f t="shared" si="0"/>
        <v>0.9921259842519685</v>
      </c>
      <c r="G11" s="13">
        <v>83</v>
      </c>
      <c r="H11" s="10">
        <f t="shared" si="2"/>
        <v>0.6587301587301587</v>
      </c>
      <c r="I11" s="13">
        <v>43</v>
      </c>
      <c r="J11" s="10">
        <f t="shared" si="1"/>
        <v>0.3412698412698413</v>
      </c>
    </row>
    <row r="12" spans="3:10" ht="14.25" customHeight="1">
      <c r="C12" s="17">
        <v>2014</v>
      </c>
      <c r="D12" s="12">
        <v>118</v>
      </c>
      <c r="E12" s="12">
        <v>116</v>
      </c>
      <c r="F12" s="10">
        <f t="shared" si="0"/>
        <v>0.9830508474576272</v>
      </c>
      <c r="G12" s="13">
        <v>67</v>
      </c>
      <c r="H12" s="10">
        <f t="shared" si="2"/>
        <v>0.5775862068965517</v>
      </c>
      <c r="I12" s="13">
        <f>E12-G12</f>
        <v>49</v>
      </c>
      <c r="J12" s="10">
        <f t="shared" si="1"/>
        <v>0.4224137931034483</v>
      </c>
    </row>
    <row r="13" spans="3:10" ht="14.25" customHeight="1">
      <c r="C13" s="17">
        <v>2015</v>
      </c>
      <c r="D13" s="12">
        <v>137</v>
      </c>
      <c r="E13" s="12">
        <v>127</v>
      </c>
      <c r="F13" s="10">
        <f t="shared" si="0"/>
        <v>0.927007299270073</v>
      </c>
      <c r="G13" s="13">
        <v>84</v>
      </c>
      <c r="H13" s="10">
        <f t="shared" si="2"/>
        <v>0.6614173228346457</v>
      </c>
      <c r="I13" s="13">
        <f>E13-G13</f>
        <v>43</v>
      </c>
      <c r="J13" s="10">
        <f t="shared" si="1"/>
        <v>0.33858267716535434</v>
      </c>
    </row>
    <row r="14" spans="3:10" ht="14.25" customHeight="1">
      <c r="C14" s="17">
        <v>2016</v>
      </c>
      <c r="D14" s="12">
        <v>136</v>
      </c>
      <c r="E14" s="12">
        <v>87</v>
      </c>
      <c r="F14" s="10">
        <f t="shared" si="0"/>
        <v>0.6397058823529411</v>
      </c>
      <c r="G14" s="13">
        <f>E14-I14</f>
        <v>70</v>
      </c>
      <c r="H14" s="10">
        <f t="shared" si="2"/>
        <v>0.8045977011494253</v>
      </c>
      <c r="I14" s="13">
        <v>17</v>
      </c>
      <c r="J14" s="10">
        <f t="shared" si="1"/>
        <v>0.19540229885057472</v>
      </c>
    </row>
    <row r="15" spans="3:10" ht="14.25" customHeight="1">
      <c r="C15" s="17">
        <v>2017</v>
      </c>
      <c r="D15" s="12">
        <v>80</v>
      </c>
      <c r="E15" s="12">
        <v>31</v>
      </c>
      <c r="F15" s="10">
        <f t="shared" si="0"/>
        <v>0.3875</v>
      </c>
      <c r="G15" s="13">
        <v>27</v>
      </c>
      <c r="H15" s="10">
        <f t="shared" si="2"/>
        <v>0.8709677419354839</v>
      </c>
      <c r="I15" s="13">
        <v>4</v>
      </c>
      <c r="J15" s="10">
        <f t="shared" si="1"/>
        <v>0.12903225806451613</v>
      </c>
    </row>
    <row r="16" spans="3:10" ht="14.25" customHeight="1" thickBot="1">
      <c r="C16" s="63"/>
      <c r="D16" s="64"/>
      <c r="E16" s="64"/>
      <c r="F16" s="18"/>
      <c r="G16" s="65"/>
      <c r="H16" s="18"/>
      <c r="I16" s="65"/>
      <c r="J16" s="18"/>
    </row>
    <row r="17" spans="3:10" ht="12.75">
      <c r="C17" s="68" t="s">
        <v>17</v>
      </c>
      <c r="D17" s="68"/>
      <c r="E17" s="68"/>
      <c r="F17" s="68"/>
      <c r="G17" s="3"/>
      <c r="H17" s="3"/>
      <c r="I17" s="3"/>
      <c r="J17" s="3"/>
    </row>
    <row r="26" spans="4:8" ht="12.75">
      <c r="D26" s="15"/>
      <c r="E26" s="15"/>
      <c r="F26" s="15"/>
      <c r="G26" s="15"/>
      <c r="H26" s="15"/>
    </row>
    <row r="27" spans="4:8" ht="12.75">
      <c r="D27" s="15"/>
      <c r="E27" s="1"/>
      <c r="F27" s="1"/>
      <c r="G27" s="2"/>
      <c r="H27" s="15"/>
    </row>
    <row r="28" spans="4:8" ht="12.75">
      <c r="D28" s="15"/>
      <c r="E28" s="1"/>
      <c r="F28" s="1"/>
      <c r="G28" s="2"/>
      <c r="H28" s="15"/>
    </row>
    <row r="29" spans="4:8" ht="12.75">
      <c r="D29" s="15"/>
      <c r="E29" s="1"/>
      <c r="F29" s="1"/>
      <c r="G29" s="2"/>
      <c r="H29" s="15"/>
    </row>
    <row r="30" spans="4:8" ht="12.75">
      <c r="D30" s="15"/>
      <c r="E30" s="1"/>
      <c r="F30" s="1"/>
      <c r="G30" s="2"/>
      <c r="H30" s="15"/>
    </row>
    <row r="31" spans="4:8" ht="12.75">
      <c r="D31" s="15"/>
      <c r="E31" s="1"/>
      <c r="F31" s="1"/>
      <c r="G31" s="2"/>
      <c r="H31" s="15"/>
    </row>
    <row r="32" spans="4:8" ht="12.75">
      <c r="D32" s="15"/>
      <c r="E32" s="1"/>
      <c r="F32" s="1"/>
      <c r="G32" s="2"/>
      <c r="H32" s="15"/>
    </row>
    <row r="33" spans="4:8" ht="12.75">
      <c r="D33" s="15"/>
      <c r="E33" s="1"/>
      <c r="F33" s="1"/>
      <c r="G33" s="2"/>
      <c r="H33" s="15"/>
    </row>
    <row r="34" spans="4:8" ht="12.75">
      <c r="D34" s="15"/>
      <c r="E34" s="1"/>
      <c r="F34" s="1"/>
      <c r="G34" s="2"/>
      <c r="H34" s="15"/>
    </row>
    <row r="35" spans="4:8" ht="12.75">
      <c r="D35" s="15"/>
      <c r="E35" s="1"/>
      <c r="F35" s="1"/>
      <c r="G35" s="2"/>
      <c r="H35" s="15"/>
    </row>
  </sheetData>
  <sheetProtection/>
  <mergeCells count="6">
    <mergeCell ref="G5:J5"/>
    <mergeCell ref="C17:F17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  <ignoredErrors>
    <ignoredError sqref="I12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L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5.00390625" style="44" customWidth="1"/>
    <col min="2" max="10" width="12.8515625" style="44" customWidth="1"/>
    <col min="11" max="16384" width="9.140625" style="44" customWidth="1"/>
  </cols>
  <sheetData>
    <row r="1" ht="13.5" thickBot="1"/>
    <row r="2" spans="1:10" ht="27" customHeight="1">
      <c r="A2" s="45" t="s">
        <v>9</v>
      </c>
      <c r="B2" s="46">
        <v>2009</v>
      </c>
      <c r="C2" s="46">
        <v>2010</v>
      </c>
      <c r="D2" s="46">
        <v>2011</v>
      </c>
      <c r="E2" s="46">
        <v>2012</v>
      </c>
      <c r="F2" s="46">
        <v>2013</v>
      </c>
      <c r="G2" s="46">
        <v>2014</v>
      </c>
      <c r="H2" s="46">
        <v>2015</v>
      </c>
      <c r="I2" s="46">
        <v>2016</v>
      </c>
      <c r="J2" s="46">
        <v>2017</v>
      </c>
    </row>
    <row r="3" spans="1:12" ht="19.5" customHeight="1">
      <c r="A3" s="47" t="s">
        <v>1</v>
      </c>
      <c r="B3" s="48">
        <v>0.7246376811594203</v>
      </c>
      <c r="C3" s="48">
        <v>0.4691358024691358</v>
      </c>
      <c r="D3" s="48">
        <v>0.7010309278350515</v>
      </c>
      <c r="E3" s="48">
        <v>0.36363636363636365</v>
      </c>
      <c r="F3" s="48">
        <v>0.7007874015748031</v>
      </c>
      <c r="G3" s="48">
        <v>0.6610169491525424</v>
      </c>
      <c r="H3" s="48">
        <v>0.7664233576642335</v>
      </c>
      <c r="I3" s="48">
        <v>0.7</v>
      </c>
      <c r="J3" s="48">
        <v>0.75</v>
      </c>
      <c r="L3" s="49"/>
    </row>
    <row r="4" spans="1:12" ht="19.5" customHeight="1">
      <c r="A4" s="50" t="s">
        <v>2</v>
      </c>
      <c r="B4" s="51">
        <v>0.014492753623188406</v>
      </c>
      <c r="C4" s="51">
        <v>0.06172839506172839</v>
      </c>
      <c r="D4" s="51">
        <v>0.020618556701030927</v>
      </c>
      <c r="E4" s="51">
        <v>0.045454545454545456</v>
      </c>
      <c r="F4" s="51">
        <v>0.047244094488188976</v>
      </c>
      <c r="G4" s="52">
        <v>0.11864406779661017</v>
      </c>
      <c r="H4" s="52">
        <v>0.06569343065693431</v>
      </c>
      <c r="I4" s="52">
        <v>0.11764705882352941</v>
      </c>
      <c r="J4" s="52">
        <v>0.0625</v>
      </c>
      <c r="L4" s="49"/>
    </row>
    <row r="5" spans="1:12" ht="19.5" customHeight="1">
      <c r="A5" s="50" t="s">
        <v>3</v>
      </c>
      <c r="B5" s="51">
        <v>0.10144927536231885</v>
      </c>
      <c r="C5" s="51">
        <v>0.19753086419753085</v>
      </c>
      <c r="D5" s="51">
        <v>0.12371134020618557</v>
      </c>
      <c r="E5" s="51">
        <v>0.2727272727272727</v>
      </c>
      <c r="F5" s="51">
        <v>0.07086614173228346</v>
      </c>
      <c r="G5" s="52">
        <v>0.11864406779661017</v>
      </c>
      <c r="H5" s="52">
        <v>0.058394160583941604</v>
      </c>
      <c r="I5" s="52">
        <v>0.07</v>
      </c>
      <c r="J5" s="52">
        <v>0.05</v>
      </c>
      <c r="L5" s="49"/>
    </row>
    <row r="6" spans="1:12" ht="19.5" customHeight="1">
      <c r="A6" s="50" t="s">
        <v>4</v>
      </c>
      <c r="B6" s="51">
        <v>0.043478260869565216</v>
      </c>
      <c r="C6" s="51">
        <v>0.08641975308641975</v>
      </c>
      <c r="D6" s="51">
        <v>0.05154639175257732</v>
      </c>
      <c r="E6" s="51">
        <v>0.09090909090909091</v>
      </c>
      <c r="F6" s="51">
        <v>0.06299212598425197</v>
      </c>
      <c r="G6" s="51">
        <v>0</v>
      </c>
      <c r="H6" s="51">
        <v>0</v>
      </c>
      <c r="I6" s="51">
        <v>0.007352941176470588</v>
      </c>
      <c r="J6" s="51">
        <v>0</v>
      </c>
      <c r="L6" s="49"/>
    </row>
    <row r="7" spans="1:12" ht="19.5" customHeight="1">
      <c r="A7" s="47" t="s">
        <v>5</v>
      </c>
      <c r="B7" s="48">
        <v>0.11594202898550725</v>
      </c>
      <c r="C7" s="48">
        <v>0.18518518518518517</v>
      </c>
      <c r="D7" s="48">
        <v>0.10309278350515463</v>
      </c>
      <c r="E7" s="48">
        <v>0.22727272727272727</v>
      </c>
      <c r="F7" s="48">
        <v>0.11811023622047244</v>
      </c>
      <c r="G7" s="48">
        <v>0.1016949152542373</v>
      </c>
      <c r="H7" s="48">
        <v>0.10948905109489052</v>
      </c>
      <c r="I7" s="48">
        <v>0.1</v>
      </c>
      <c r="J7" s="48">
        <v>0.14</v>
      </c>
      <c r="L7" s="49"/>
    </row>
    <row r="8" spans="1:10" ht="19.5" customHeight="1" thickBot="1">
      <c r="A8" s="53" t="s">
        <v>6</v>
      </c>
      <c r="B8" s="54">
        <v>1</v>
      </c>
      <c r="C8" s="54">
        <v>1</v>
      </c>
      <c r="D8" s="54">
        <v>1</v>
      </c>
      <c r="E8" s="54">
        <v>1</v>
      </c>
      <c r="F8" s="54">
        <v>1</v>
      </c>
      <c r="G8" s="54">
        <v>1</v>
      </c>
      <c r="H8" s="54">
        <f>SUM(H3:H7)</f>
        <v>1</v>
      </c>
      <c r="I8" s="54">
        <f>SUM(I3:I7)</f>
        <v>0.995</v>
      </c>
      <c r="J8" s="54">
        <f>SUM(J3:J7)</f>
        <v>1.0025</v>
      </c>
    </row>
    <row r="9" spans="2:3" ht="13.5" thickBot="1">
      <c r="B9" s="55"/>
      <c r="C9" s="56"/>
    </row>
    <row r="10" spans="1:4" ht="12.75" customHeight="1">
      <c r="A10" s="74" t="s">
        <v>0</v>
      </c>
      <c r="B10" s="76" t="s">
        <v>10</v>
      </c>
      <c r="C10" s="57"/>
      <c r="D10" s="57"/>
    </row>
    <row r="11" spans="1:4" ht="54" customHeight="1" thickBot="1">
      <c r="A11" s="75"/>
      <c r="B11" s="77"/>
      <c r="C11" s="57"/>
      <c r="D11" s="57"/>
    </row>
    <row r="12" spans="1:4" ht="18" customHeight="1" thickTop="1">
      <c r="A12" s="6">
        <v>2009</v>
      </c>
      <c r="B12" s="58">
        <v>0</v>
      </c>
      <c r="C12" s="59"/>
      <c r="D12" s="59"/>
    </row>
    <row r="13" spans="1:4" ht="18" customHeight="1">
      <c r="A13" s="11">
        <v>2010</v>
      </c>
      <c r="B13" s="60">
        <v>0</v>
      </c>
      <c r="C13" s="59"/>
      <c r="D13" s="59"/>
    </row>
    <row r="14" spans="1:4" ht="18" customHeight="1">
      <c r="A14" s="11">
        <v>2011</v>
      </c>
      <c r="B14" s="60">
        <v>0</v>
      </c>
      <c r="C14" s="59"/>
      <c r="D14" s="59"/>
    </row>
    <row r="15" spans="1:4" ht="18" customHeight="1">
      <c r="A15" s="11">
        <v>2012</v>
      </c>
      <c r="B15" s="60">
        <v>1</v>
      </c>
      <c r="C15" s="59"/>
      <c r="D15" s="59"/>
    </row>
    <row r="16" spans="1:4" ht="18" customHeight="1">
      <c r="A16" s="11">
        <v>2013</v>
      </c>
      <c r="B16" s="60">
        <v>1</v>
      </c>
      <c r="C16" s="59"/>
      <c r="D16" s="59"/>
    </row>
    <row r="17" spans="1:4" ht="18" customHeight="1">
      <c r="A17" s="11">
        <v>2014</v>
      </c>
      <c r="B17" s="60">
        <v>1</v>
      </c>
      <c r="C17" s="59"/>
      <c r="D17" s="59"/>
    </row>
    <row r="18" spans="1:4" ht="18" customHeight="1">
      <c r="A18" s="11">
        <v>2015</v>
      </c>
      <c r="B18" s="60">
        <v>0</v>
      </c>
      <c r="C18" s="59"/>
      <c r="D18" s="59"/>
    </row>
    <row r="19" spans="1:4" ht="18" customHeight="1">
      <c r="A19" s="11">
        <v>2016</v>
      </c>
      <c r="B19" s="60">
        <v>0</v>
      </c>
      <c r="C19" s="59"/>
      <c r="D19" s="59"/>
    </row>
    <row r="20" spans="1:4" ht="18" customHeight="1" thickBot="1">
      <c r="A20" s="61">
        <v>2017</v>
      </c>
      <c r="B20" s="62">
        <v>0</v>
      </c>
      <c r="C20" s="59"/>
      <c r="D20" s="59"/>
    </row>
  </sheetData>
  <sheetProtection/>
  <mergeCells count="2">
    <mergeCell ref="A10:A11"/>
    <mergeCell ref="B10:B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7" r:id="rId1"/>
  <ignoredErrors>
    <ignoredError sqref="H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5:L22"/>
  <sheetViews>
    <sheetView showGridLines="0" zoomScalePageLayoutView="0" workbookViewId="0" topLeftCell="A1">
      <selection activeCell="E29" sqref="E29"/>
    </sheetView>
  </sheetViews>
  <sheetFormatPr defaultColWidth="9.140625" defaultRowHeight="12.75"/>
  <cols>
    <col min="1" max="1" width="8.421875" style="0" customWidth="1"/>
    <col min="2" max="2" width="7.7109375" style="0" customWidth="1"/>
    <col min="3" max="3" width="13.7109375" style="0" customWidth="1"/>
    <col min="4" max="4" width="6.140625" style="0" customWidth="1"/>
    <col min="5" max="5" width="12.28125" style="0" customWidth="1"/>
    <col min="6" max="6" width="6.140625" style="0" customWidth="1"/>
    <col min="7" max="7" width="14.140625" style="0" customWidth="1"/>
    <col min="11" max="11" width="10.421875" style="0" customWidth="1"/>
    <col min="12" max="12" width="14.7109375" style="0" customWidth="1"/>
  </cols>
  <sheetData>
    <row r="5" spans="1:12" ht="13.5" thickBot="1">
      <c r="A5" s="19"/>
      <c r="B5" s="19"/>
      <c r="C5" s="19"/>
      <c r="D5" s="19"/>
      <c r="E5" s="19"/>
      <c r="F5" s="19"/>
      <c r="G5" s="19"/>
      <c r="J5" s="42"/>
      <c r="K5" s="42"/>
      <c r="L5" s="42"/>
    </row>
    <row r="6" spans="1:12" ht="12.75">
      <c r="A6" s="67" t="s">
        <v>0</v>
      </c>
      <c r="B6" s="67"/>
      <c r="C6" s="83" t="s">
        <v>18</v>
      </c>
      <c r="D6" s="81" t="s">
        <v>11</v>
      </c>
      <c r="E6" s="83" t="s">
        <v>19</v>
      </c>
      <c r="F6" s="81" t="s">
        <v>11</v>
      </c>
      <c r="G6" s="78" t="s">
        <v>20</v>
      </c>
      <c r="J6" s="78" t="s">
        <v>24</v>
      </c>
      <c r="K6" s="78" t="s">
        <v>21</v>
      </c>
      <c r="L6" s="78" t="s">
        <v>23</v>
      </c>
    </row>
    <row r="7" spans="1:12" ht="24.75" customHeight="1" thickBot="1">
      <c r="A7" s="70"/>
      <c r="B7" s="70"/>
      <c r="C7" s="84"/>
      <c r="D7" s="82"/>
      <c r="E7" s="84"/>
      <c r="F7" s="82"/>
      <c r="G7" s="79"/>
      <c r="J7" s="79"/>
      <c r="K7" s="79"/>
      <c r="L7" s="79"/>
    </row>
    <row r="8" spans="1:12" ht="15" customHeight="1" thickTop="1">
      <c r="A8" s="20">
        <v>2009</v>
      </c>
      <c r="B8" s="21" t="s">
        <v>22</v>
      </c>
      <c r="C8" s="23">
        <v>49855.56</v>
      </c>
      <c r="D8" s="24">
        <f aca="true" t="shared" si="0" ref="D8:D17">C8/$G8</f>
        <v>0.3312239896087654</v>
      </c>
      <c r="E8" s="23">
        <v>100663.61</v>
      </c>
      <c r="F8" s="24">
        <f aca="true" t="shared" si="1" ref="F8:F17">E8/$G8</f>
        <v>0.6687760103912345</v>
      </c>
      <c r="G8" s="23">
        <v>150519.17</v>
      </c>
      <c r="J8" s="6">
        <v>2009</v>
      </c>
      <c r="K8" s="7">
        <v>138</v>
      </c>
      <c r="L8" s="43">
        <f aca="true" t="shared" si="2" ref="L8:L16">G8/K8</f>
        <v>1090.718623188406</v>
      </c>
    </row>
    <row r="9" spans="1:12" ht="15" customHeight="1">
      <c r="A9" s="22">
        <v>2010</v>
      </c>
      <c r="B9" s="21" t="s">
        <v>22</v>
      </c>
      <c r="C9" s="36">
        <v>25214.42</v>
      </c>
      <c r="D9" s="24">
        <f t="shared" si="0"/>
        <v>0.38489174699231055</v>
      </c>
      <c r="E9" s="36">
        <v>40296</v>
      </c>
      <c r="F9" s="24">
        <f t="shared" si="1"/>
        <v>0.6151082530076895</v>
      </c>
      <c r="G9" s="36">
        <v>65510.42</v>
      </c>
      <c r="J9" s="11">
        <v>2010</v>
      </c>
      <c r="K9" s="12">
        <v>80</v>
      </c>
      <c r="L9" s="40">
        <f t="shared" si="2"/>
        <v>818.8802499999999</v>
      </c>
    </row>
    <row r="10" spans="1:12" ht="15" customHeight="1">
      <c r="A10" s="20">
        <v>2011</v>
      </c>
      <c r="B10" s="21" t="s">
        <v>22</v>
      </c>
      <c r="C10" s="23">
        <v>38854.45</v>
      </c>
      <c r="D10" s="24">
        <f t="shared" si="0"/>
        <v>0.28050402641417216</v>
      </c>
      <c r="E10" s="23">
        <v>99662.1</v>
      </c>
      <c r="F10" s="24">
        <f t="shared" si="1"/>
        <v>0.719495973585828</v>
      </c>
      <c r="G10" s="23">
        <v>138516.55</v>
      </c>
      <c r="J10" s="11">
        <v>2011</v>
      </c>
      <c r="K10" s="12">
        <v>96</v>
      </c>
      <c r="L10" s="39">
        <f t="shared" si="2"/>
        <v>1442.8807291666665</v>
      </c>
    </row>
    <row r="11" spans="1:12" ht="15" customHeight="1">
      <c r="A11" s="20">
        <v>2012</v>
      </c>
      <c r="B11" s="21" t="s">
        <v>22</v>
      </c>
      <c r="C11" s="23">
        <v>20500.42</v>
      </c>
      <c r="D11" s="24">
        <f t="shared" si="0"/>
        <v>0.30624925399957065</v>
      </c>
      <c r="E11" s="23">
        <v>46439.89</v>
      </c>
      <c r="F11" s="24">
        <f t="shared" si="1"/>
        <v>0.6937507460004294</v>
      </c>
      <c r="G11" s="23">
        <v>66940.31</v>
      </c>
      <c r="J11" s="11">
        <v>2012</v>
      </c>
      <c r="K11" s="12">
        <v>44</v>
      </c>
      <c r="L11" s="39">
        <f t="shared" si="2"/>
        <v>1521.3706818181818</v>
      </c>
    </row>
    <row r="12" spans="1:12" ht="15" customHeight="1">
      <c r="A12" s="20">
        <v>2013</v>
      </c>
      <c r="B12" s="21" t="s">
        <v>22</v>
      </c>
      <c r="C12" s="23">
        <v>44626.92</v>
      </c>
      <c r="D12" s="24">
        <f t="shared" si="0"/>
        <v>0.34319891306947514</v>
      </c>
      <c r="E12" s="23">
        <v>85405.31</v>
      </c>
      <c r="F12" s="24">
        <f t="shared" si="1"/>
        <v>0.6568010869305249</v>
      </c>
      <c r="G12" s="23">
        <v>130032.23</v>
      </c>
      <c r="J12" s="11">
        <v>2013</v>
      </c>
      <c r="K12" s="12">
        <v>126</v>
      </c>
      <c r="L12" s="39">
        <f t="shared" si="2"/>
        <v>1032.0018253968253</v>
      </c>
    </row>
    <row r="13" spans="1:12" ht="15" customHeight="1">
      <c r="A13" s="20">
        <v>2014</v>
      </c>
      <c r="B13" s="21" t="s">
        <v>22</v>
      </c>
      <c r="C13" s="23">
        <v>40807.15</v>
      </c>
      <c r="D13" s="24">
        <f t="shared" si="0"/>
        <v>0.39864229421256936</v>
      </c>
      <c r="E13" s="23">
        <v>61558.180002441404</v>
      </c>
      <c r="F13" s="24">
        <f t="shared" si="1"/>
        <v>0.6013577057874306</v>
      </c>
      <c r="G13" s="23">
        <v>102365.3300024414</v>
      </c>
      <c r="J13" s="11">
        <v>2014</v>
      </c>
      <c r="K13" s="12">
        <v>116</v>
      </c>
      <c r="L13" s="39">
        <f t="shared" si="2"/>
        <v>882.459741400357</v>
      </c>
    </row>
    <row r="14" spans="1:12" ht="15" customHeight="1">
      <c r="A14" s="20">
        <v>2015</v>
      </c>
      <c r="B14" s="21" t="s">
        <v>22</v>
      </c>
      <c r="C14" s="23">
        <v>24071</v>
      </c>
      <c r="D14" s="24">
        <f t="shared" si="0"/>
        <v>0.5765564220974573</v>
      </c>
      <c r="E14" s="23">
        <v>17678.6</v>
      </c>
      <c r="F14" s="24">
        <f t="shared" si="1"/>
        <v>0.4234435779025428</v>
      </c>
      <c r="G14" s="23">
        <f>C14+E14</f>
        <v>41749.6</v>
      </c>
      <c r="J14" s="11">
        <v>2015</v>
      </c>
      <c r="K14" s="12">
        <v>127</v>
      </c>
      <c r="L14" s="39">
        <f t="shared" si="2"/>
        <v>328.7370078740157</v>
      </c>
    </row>
    <row r="15" spans="1:12" ht="15" customHeight="1">
      <c r="A15" s="20">
        <v>2016</v>
      </c>
      <c r="B15" s="21" t="s">
        <v>22</v>
      </c>
      <c r="C15" s="23">
        <v>22945</v>
      </c>
      <c r="D15" s="24">
        <f t="shared" si="0"/>
        <v>0.6553216574025786</v>
      </c>
      <c r="E15" s="23">
        <f>35013.34-C15</f>
        <v>12068.339999999997</v>
      </c>
      <c r="F15" s="24">
        <f t="shared" si="1"/>
        <v>0.34467834259742136</v>
      </c>
      <c r="G15" s="23">
        <f>SUM(C15,E15)</f>
        <v>35013.34</v>
      </c>
      <c r="J15" s="11">
        <v>2016</v>
      </c>
      <c r="K15" s="12">
        <v>87</v>
      </c>
      <c r="L15" s="39">
        <f t="shared" si="2"/>
        <v>402.4521839080459</v>
      </c>
    </row>
    <row r="16" spans="1:12" ht="15" customHeight="1" thickBot="1">
      <c r="A16" s="25">
        <v>2017</v>
      </c>
      <c r="B16" s="66" t="s">
        <v>22</v>
      </c>
      <c r="C16" s="26">
        <v>9623</v>
      </c>
      <c r="D16" s="27">
        <f t="shared" si="0"/>
        <v>0.5396175629451018</v>
      </c>
      <c r="E16" s="26">
        <v>16580</v>
      </c>
      <c r="F16" s="27">
        <f t="shared" si="1"/>
        <v>0.9297370044299893</v>
      </c>
      <c r="G16" s="26">
        <v>17833</v>
      </c>
      <c r="J16" s="37">
        <v>2017</v>
      </c>
      <c r="K16" s="38">
        <v>31</v>
      </c>
      <c r="L16" s="41">
        <f t="shared" si="2"/>
        <v>575.258064516129</v>
      </c>
    </row>
    <row r="17" spans="1:7" ht="30" customHeight="1" thickBot="1" thickTop="1">
      <c r="A17" s="80" t="s">
        <v>25</v>
      </c>
      <c r="B17" s="80"/>
      <c r="C17" s="28">
        <f>SUM(C8:C16)</f>
        <v>276497.9199999999</v>
      </c>
      <c r="D17" s="29">
        <f t="shared" si="0"/>
        <v>0.3653272620274442</v>
      </c>
      <c r="E17" s="28">
        <f>SUM(E8:E16)</f>
        <v>480352.0300024414</v>
      </c>
      <c r="F17" s="29">
        <f t="shared" si="1"/>
        <v>0.6346727379725557</v>
      </c>
      <c r="G17" s="30">
        <f>SUM(C17,E17)</f>
        <v>756849.9500024413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1"/>
      <c r="C20" s="32">
        <f>SUM(C8:C16)</f>
        <v>276497.9199999999</v>
      </c>
      <c r="D20" s="33">
        <f>C20/G20</f>
        <v>0.3694125941504486</v>
      </c>
      <c r="E20" s="32">
        <f>SUM(E8:E16)</f>
        <v>480352.0300024414</v>
      </c>
      <c r="F20" s="33">
        <f>E20/G20</f>
        <v>0.6417700701279634</v>
      </c>
      <c r="G20" s="32">
        <f>SUM(G8:G16)</f>
        <v>748479.9500024414</v>
      </c>
    </row>
    <row r="21" spans="1:7" ht="12.75">
      <c r="A21" s="3"/>
      <c r="B21" s="3"/>
      <c r="C21" s="34" t="s">
        <v>26</v>
      </c>
      <c r="D21" s="35"/>
      <c r="E21" s="34" t="s">
        <v>26</v>
      </c>
      <c r="F21" s="35"/>
      <c r="G21" s="34" t="s">
        <v>27</v>
      </c>
    </row>
    <row r="22" spans="1:7" ht="12.75">
      <c r="A22" s="3"/>
      <c r="B22" s="3"/>
      <c r="C22" s="3"/>
      <c r="D22" s="3"/>
      <c r="E22" s="3"/>
      <c r="F22" s="3"/>
      <c r="G22" s="3"/>
    </row>
  </sheetData>
  <sheetProtection/>
  <mergeCells count="10">
    <mergeCell ref="L6:L7"/>
    <mergeCell ref="K6:K7"/>
    <mergeCell ref="J6:J7"/>
    <mergeCell ref="A17:B17"/>
    <mergeCell ref="F6:F7"/>
    <mergeCell ref="G6:G7"/>
    <mergeCell ref="A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fallonec</dc:creator>
  <cp:keywords/>
  <dc:description/>
  <cp:lastModifiedBy>Giovanni Urbani</cp:lastModifiedBy>
  <cp:lastPrinted>2017-11-08T15:30:59Z</cp:lastPrinted>
  <dcterms:created xsi:type="dcterms:W3CDTF">2016-05-17T08:13:53Z</dcterms:created>
  <dcterms:modified xsi:type="dcterms:W3CDTF">2018-03-20T13:40:38Z</dcterms:modified>
  <cp:category/>
  <cp:version/>
  <cp:contentType/>
  <cp:contentStatus/>
</cp:coreProperties>
</file>