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ea\Desktop\"/>
    </mc:Choice>
  </mc:AlternateContent>
  <bookViews>
    <workbookView xWindow="0" yWindow="0" windowWidth="19200" windowHeight="6760"/>
  </bookViews>
  <sheets>
    <sheet name="BONATT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0" i="1" l="1"/>
  <c r="B29" i="1"/>
  <c r="B28" i="1"/>
  <c r="B27" i="1"/>
  <c r="B25" i="1"/>
  <c r="B24" i="1"/>
  <c r="B9" i="1"/>
  <c r="B8" i="1"/>
  <c r="B7" i="1"/>
  <c r="B6" i="1"/>
  <c r="B4" i="1"/>
  <c r="B3" i="1"/>
  <c r="B31" i="1" l="1"/>
  <c r="B20" i="1" l="1"/>
  <c r="B19" i="1"/>
  <c r="B15" i="1"/>
  <c r="B17" i="1" l="1"/>
  <c r="B16" i="1"/>
  <c r="B14" i="1"/>
  <c r="B18" i="1" l="1"/>
  <c r="B21" i="1" l="1"/>
  <c r="B10" i="1"/>
</calcChain>
</file>

<file path=xl/sharedStrings.xml><?xml version="1.0" encoding="utf-8"?>
<sst xmlns="http://schemas.openxmlformats.org/spreadsheetml/2006/main" count="36" uniqueCount="20">
  <si>
    <t>ANNO 2019</t>
  </si>
  <si>
    <t>DESCRIZIONE</t>
  </si>
  <si>
    <t>VALORE ANNUALE</t>
  </si>
  <si>
    <t>STIPENDIO BASE</t>
  </si>
  <si>
    <t>INDENNITA' DI COMPARTO</t>
  </si>
  <si>
    <t>ELEMENTO PEREQUATIVO</t>
  </si>
  <si>
    <t>IND. VACANZA CONTRATTUALE</t>
  </si>
  <si>
    <t>RATEO 13^</t>
  </si>
  <si>
    <t>TOTALI</t>
  </si>
  <si>
    <t>01/01/2019 - 31/12/2019</t>
  </si>
  <si>
    <t>NUOVA ASSUNZIONE CAT. B</t>
  </si>
  <si>
    <t>IND. SPECIALE ART. 4</t>
  </si>
  <si>
    <t>ASS. AD PERSONAM</t>
  </si>
  <si>
    <t>BONATTI RENZO</t>
  </si>
  <si>
    <t>01/01/2019-31/07/2019</t>
  </si>
  <si>
    <t>RETRIBUZIONE DI POSIZIONE</t>
  </si>
  <si>
    <t>SALARIO ANZIANITA'</t>
  </si>
  <si>
    <t>IND. VACANZA CONTR. DIRIGENTI</t>
  </si>
  <si>
    <t>RETRIBUZIONE RISULTATO ANNO 2018</t>
  </si>
  <si>
    <t>GENNAIO/LUGLIO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</si>
</sst>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4" formatCode="_-&quot;€&quot;\ * #,##0.00_-;\-&quot;€&quot;\ * #,##0.00_-;_-&quot;€&quot;\ * &quot;-&quot;??_-;_-@_-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18">
    <xf numFmtId="0" fontId="0" fillId="0" borderId="0" xfId="0"/>
    <xf numFmtId="0" fontId="1" fillId="0" borderId="1" xfId="0" applyFont="1" applyFill="1" applyBorder="1"/>
    <xf numFmtId="0" fontId="1" fillId="0" borderId="4" xfId="0" applyFont="1" applyBorder="1" applyAlignment="1">
      <alignment horizontal="center" wrapText="1"/>
    </xf>
    <xf numFmtId="41" fontId="1" fillId="0" borderId="5" xfId="1" applyFont="1" applyBorder="1" applyAlignment="1">
      <alignment horizontal="center" wrapText="1"/>
    </xf>
    <xf numFmtId="0" fontId="0" fillId="0" borderId="5" xfId="0" applyBorder="1"/>
    <xf numFmtId="44" fontId="2" fillId="0" borderId="5" xfId="1" applyNumberFormat="1" applyBorder="1"/>
    <xf numFmtId="0" fontId="2" fillId="0" borderId="5" xfId="0" applyFont="1" applyBorder="1"/>
    <xf numFmtId="0" fontId="1" fillId="0" borderId="5" xfId="0" applyFont="1" applyBorder="1" applyAlignment="1">
      <alignment horizontal="right"/>
    </xf>
    <xf numFmtId="44" fontId="1" fillId="0" borderId="5" xfId="1" applyNumberFormat="1" applyFont="1" applyBorder="1"/>
    <xf numFmtId="44" fontId="0" fillId="0" borderId="0" xfId="0" applyNumberFormat="1"/>
    <xf numFmtId="0" fontId="1" fillId="0" borderId="0" xfId="0" applyFont="1" applyFill="1"/>
    <xf numFmtId="4" fontId="0" fillId="0" borderId="0" xfId="0" applyNumberFormat="1" applyFill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/>
    <xf numFmtId="44" fontId="1" fillId="0" borderId="6" xfId="1" applyNumberFormat="1" applyFont="1" applyBorder="1"/>
    <xf numFmtId="0" fontId="1" fillId="2" borderId="1" xfId="0" applyFont="1" applyFill="1" applyBorder="1" applyAlignment="1">
      <alignment horizontal="center"/>
    </xf>
    <xf numFmtId="41" fontId="1" fillId="2" borderId="4" xfId="1" applyFont="1" applyFill="1" applyBorder="1" applyAlignment="1">
      <alignment horizontal="center" wrapText="1"/>
    </xf>
  </cellXfs>
  <cellStyles count="2">
    <cellStyle name="Migliaia [0]" xfId="1" builtinId="6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abSelected="1" workbookViewId="0">
      <selection activeCell="E8" sqref="E8"/>
    </sheetView>
  </sheetViews>
  <sheetFormatPr defaultRowHeight="12.5" x14ac:dyDescent="0.25"/>
  <cols>
    <col min="1" max="1" width="40" customWidth="1"/>
    <col min="2" max="2" width="38" customWidth="1"/>
  </cols>
  <sheetData>
    <row r="1" spans="1:2" ht="13.5" thickBot="1" x14ac:dyDescent="0.35">
      <c r="A1" s="1" t="s">
        <v>13</v>
      </c>
      <c r="B1" s="13" t="s">
        <v>0</v>
      </c>
    </row>
    <row r="2" spans="1:2" ht="37.5" customHeight="1" x14ac:dyDescent="0.3">
      <c r="A2" s="2" t="s">
        <v>1</v>
      </c>
      <c r="B2" s="3" t="s">
        <v>2</v>
      </c>
    </row>
    <row r="3" spans="1:2" x14ac:dyDescent="0.25">
      <c r="A3" s="4" t="s">
        <v>3</v>
      </c>
      <c r="B3" s="5">
        <f>3331.61*12</f>
        <v>39979.32</v>
      </c>
    </row>
    <row r="4" spans="1:2" x14ac:dyDescent="0.25">
      <c r="A4" s="4" t="s">
        <v>15</v>
      </c>
      <c r="B4" s="5">
        <f>3359.7*12</f>
        <v>40316.399999999994</v>
      </c>
    </row>
    <row r="5" spans="1:2" x14ac:dyDescent="0.25">
      <c r="A5" s="4" t="s">
        <v>18</v>
      </c>
      <c r="B5" s="5">
        <v>8642.49</v>
      </c>
    </row>
    <row r="6" spans="1:2" x14ac:dyDescent="0.25">
      <c r="A6" s="4" t="s">
        <v>16</v>
      </c>
      <c r="B6" s="5">
        <f>30.68*12</f>
        <v>368.15999999999997</v>
      </c>
    </row>
    <row r="7" spans="1:2" x14ac:dyDescent="0.25">
      <c r="A7" s="4" t="s">
        <v>17</v>
      </c>
      <c r="B7" s="5">
        <f>(13.99*3)+(23.32*6)</f>
        <v>181.89000000000001</v>
      </c>
    </row>
    <row r="8" spans="1:2" x14ac:dyDescent="0.25">
      <c r="A8" s="6" t="s">
        <v>6</v>
      </c>
      <c r="B8" s="5">
        <f>24.21*12</f>
        <v>290.52</v>
      </c>
    </row>
    <row r="9" spans="1:2" x14ac:dyDescent="0.25">
      <c r="A9" s="4" t="s">
        <v>7</v>
      </c>
      <c r="B9" s="5">
        <f>(3331.61+3359.7+30.68+24.21+23.32)</f>
        <v>6769.5199999999995</v>
      </c>
    </row>
    <row r="10" spans="1:2" ht="13" x14ac:dyDescent="0.3">
      <c r="A10" s="7" t="s">
        <v>8</v>
      </c>
      <c r="B10" s="8">
        <f>SUM(B3:B9)</f>
        <v>96548.300000000017</v>
      </c>
    </row>
    <row r="11" spans="1:2" ht="13" thickBot="1" x14ac:dyDescent="0.3">
      <c r="B11" s="9"/>
    </row>
    <row r="12" spans="1:2" ht="13.5" hidden="1" thickBot="1" x14ac:dyDescent="0.35">
      <c r="A12" s="1" t="s">
        <v>10</v>
      </c>
      <c r="B12" s="12" t="s">
        <v>9</v>
      </c>
    </row>
    <row r="13" spans="1:2" ht="13.5" hidden="1" thickBot="1" x14ac:dyDescent="0.35">
      <c r="A13" s="2" t="s">
        <v>1</v>
      </c>
      <c r="B13" s="3" t="s">
        <v>2</v>
      </c>
    </row>
    <row r="14" spans="1:2" ht="13" hidden="1" thickBot="1" x14ac:dyDescent="0.3">
      <c r="A14" s="4" t="s">
        <v>3</v>
      </c>
      <c r="B14" s="5">
        <f>1502.84*12</f>
        <v>18034.079999999998</v>
      </c>
    </row>
    <row r="15" spans="1:2" ht="13" hidden="1" thickBot="1" x14ac:dyDescent="0.3">
      <c r="A15" s="4" t="s">
        <v>12</v>
      </c>
      <c r="B15" s="5">
        <f>40.48*12</f>
        <v>485.76</v>
      </c>
    </row>
    <row r="16" spans="1:2" ht="13" hidden="1" thickBot="1" x14ac:dyDescent="0.3">
      <c r="A16" s="4" t="s">
        <v>4</v>
      </c>
      <c r="B16" s="5">
        <f>39.31*12</f>
        <v>471.72</v>
      </c>
    </row>
    <row r="17" spans="1:2" ht="13" hidden="1" thickBot="1" x14ac:dyDescent="0.3">
      <c r="A17" s="4" t="s">
        <v>11</v>
      </c>
      <c r="B17" s="5">
        <f>5.38*12</f>
        <v>64.56</v>
      </c>
    </row>
    <row r="18" spans="1:2" ht="13" hidden="1" thickBot="1" x14ac:dyDescent="0.3">
      <c r="A18" s="4" t="s">
        <v>5</v>
      </c>
      <c r="B18" s="5">
        <f>27*12</f>
        <v>324</v>
      </c>
    </row>
    <row r="19" spans="1:2" ht="13" hidden="1" thickBot="1" x14ac:dyDescent="0.3">
      <c r="A19" s="6" t="s">
        <v>6</v>
      </c>
      <c r="B19" s="5">
        <f>10.52*12</f>
        <v>126.24</v>
      </c>
    </row>
    <row r="20" spans="1:2" ht="13" hidden="1" thickBot="1" x14ac:dyDescent="0.3">
      <c r="A20" s="4" t="s">
        <v>7</v>
      </c>
      <c r="B20" s="5">
        <f>(1844.62+40.48+10.52)</f>
        <v>1895.62</v>
      </c>
    </row>
    <row r="21" spans="1:2" ht="13.5" hidden="1" thickBot="1" x14ac:dyDescent="0.35">
      <c r="A21" s="7" t="s">
        <v>8</v>
      </c>
      <c r="B21" s="15">
        <f>SUM(B14:B20)</f>
        <v>21401.98</v>
      </c>
    </row>
    <row r="22" spans="1:2" ht="13.5" thickBot="1" x14ac:dyDescent="0.35">
      <c r="A22" s="14" t="s">
        <v>13</v>
      </c>
      <c r="B22" s="16" t="s">
        <v>14</v>
      </c>
    </row>
    <row r="23" spans="1:2" ht="13" x14ac:dyDescent="0.3">
      <c r="A23" s="2" t="s">
        <v>1</v>
      </c>
      <c r="B23" s="17" t="s">
        <v>19</v>
      </c>
    </row>
    <row r="24" spans="1:2" x14ac:dyDescent="0.25">
      <c r="A24" s="4" t="s">
        <v>3</v>
      </c>
      <c r="B24" s="5">
        <f>3331.61*7</f>
        <v>23321.27</v>
      </c>
    </row>
    <row r="25" spans="1:2" x14ac:dyDescent="0.25">
      <c r="A25" s="4" t="s">
        <v>15</v>
      </c>
      <c r="B25" s="5">
        <f>3359.7*7</f>
        <v>23517.899999999998</v>
      </c>
    </row>
    <row r="26" spans="1:2" x14ac:dyDescent="0.25">
      <c r="A26" s="4" t="s">
        <v>18</v>
      </c>
      <c r="B26" s="5">
        <v>8642.49</v>
      </c>
    </row>
    <row r="27" spans="1:2" x14ac:dyDescent="0.25">
      <c r="A27" s="4" t="s">
        <v>16</v>
      </c>
      <c r="B27" s="5">
        <f>30.68*7</f>
        <v>214.76</v>
      </c>
    </row>
    <row r="28" spans="1:2" x14ac:dyDescent="0.25">
      <c r="A28" s="4" t="s">
        <v>17</v>
      </c>
      <c r="B28" s="5">
        <f>(13.99*3)+23.32</f>
        <v>65.289999999999992</v>
      </c>
    </row>
    <row r="29" spans="1:2" x14ac:dyDescent="0.25">
      <c r="A29" s="6" t="s">
        <v>6</v>
      </c>
      <c r="B29" s="5">
        <f>24.21*7</f>
        <v>169.47</v>
      </c>
    </row>
    <row r="30" spans="1:2" x14ac:dyDescent="0.25">
      <c r="A30" s="4" t="s">
        <v>7</v>
      </c>
      <c r="B30" s="5">
        <f>(3331.61+3359.7+30.68+24.21+23.32)/365*212</f>
        <v>3931.885589041096</v>
      </c>
    </row>
    <row r="31" spans="1:2" ht="13" x14ac:dyDescent="0.3">
      <c r="A31" s="7" t="s">
        <v>8</v>
      </c>
      <c r="B31" s="8">
        <f>SUM(B24:B30)</f>
        <v>59863.0655890411</v>
      </c>
    </row>
    <row r="32" spans="1:2" ht="13" x14ac:dyDescent="0.3">
      <c r="A32" s="10"/>
      <c r="B32" s="1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BONATTI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Adele Canevisio</dc:creator>
  <cp:lastModifiedBy>Andrea</cp:lastModifiedBy>
  <cp:lastPrinted>2020-01-08T09:34:57Z</cp:lastPrinted>
  <dcterms:created xsi:type="dcterms:W3CDTF">2019-08-12T15:30:06Z</dcterms:created>
  <dcterms:modified xsi:type="dcterms:W3CDTF">2020-03-25T10:58:02Z</dcterms:modified>
</cp:coreProperties>
</file>